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6" firstSheet="2" activeTab="5"/>
  </bookViews>
  <sheets>
    <sheet name="1.sz.önk. bev-kiad. össz." sheetId="1" r:id="rId1"/>
    <sheet name="2.1.sz.műk.mérleg  " sheetId="2" r:id="rId2"/>
    <sheet name="2.2.sz.felh.mérleg  " sheetId="3" r:id="rId3"/>
    <sheet name="3. felhalm.kiad.saját" sheetId="4" r:id="rId4"/>
    <sheet name="4. felújítási kiad.saját" sheetId="5" r:id="rId5"/>
    <sheet name="5. sz. önk. bev.kiad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bercsényi" localSheetId="3">'[6]bevételek intként'!#REF!</definedName>
    <definedName name="bercsényi" localSheetId="4">'[6]bevételek intként'!#REF!</definedName>
    <definedName name="bölcsőde" localSheetId="3">'[6]bevételek intként'!#REF!</definedName>
    <definedName name="bölcsőde" localSheetId="4">'[6]bevételek intként'!#REF!</definedName>
    <definedName name="címzett" localSheetId="3">'[6]bev kiad önk alap'!#REF!</definedName>
    <definedName name="címzett" localSheetId="4">'[6]bev kiad önk alap'!#REF!</definedName>
    <definedName name="egymi" localSheetId="3">'[6]bevételek intként'!#REF!</definedName>
    <definedName name="egymi" localSheetId="4">'[6]bevételek intként'!#REF!</definedName>
    <definedName name="felhalm" localSheetId="3">'3. felhalm.kiad.saját'!#REF!</definedName>
    <definedName name="felújít" localSheetId="4">'4. felújítási kiad.saját'!#REF!</definedName>
    <definedName name="főösszcigány" localSheetId="3">'[7]Munka2'!$P$23</definedName>
    <definedName name="főösszcigány" localSheetId="4">'[7]Munka2'!$P$23</definedName>
    <definedName name="főösszkistérség" localSheetId="3">'[7]Munka2'!$P$22</definedName>
    <definedName name="főösszkistérség" localSheetId="4">'[7]Munka2'!$P$22</definedName>
    <definedName name="gépjárműadó" localSheetId="3">'[7]Munka6'!$C$16</definedName>
    <definedName name="gépjárműadó" localSheetId="4">'[7]Munka6'!$C$16</definedName>
    <definedName name="gondkp" localSheetId="3">'[6]bevételek intként'!#REF!</definedName>
    <definedName name="gondkp" localSheetId="4">'[6]bevételek intként'!#REF!</definedName>
    <definedName name="hunyadi" localSheetId="3">'[6]bevételek intként'!#REF!</definedName>
    <definedName name="hunyadi" localSheetId="4">'[6]bevételek intként'!#REF!</definedName>
    <definedName name="intsajbev" localSheetId="3">'[7]Munka6'!$C$11</definedName>
    <definedName name="intsajbev" localSheetId="4">'[7]Munka6'!$C$11</definedName>
    <definedName name="iparűzésiadó" localSheetId="3">'[7]Munka6'!$C$15</definedName>
    <definedName name="iparűzésiadó" localSheetId="4">'[7]Munka6'!$C$15</definedName>
    <definedName name="járulékph" localSheetId="3">'[6]ph kiadásai alap'!#REF!</definedName>
    <definedName name="járulékph" localSheetId="4">'[6]ph kiadásai alap'!#REF!</definedName>
    <definedName name="kodály" localSheetId="3">'[6]bevételek intként'!#REF!</definedName>
    <definedName name="kodály" localSheetId="4">'[6]bevételek intként'!#REF!</definedName>
    <definedName name="konyha" localSheetId="3">'[6]bevételek intként'!#REF!</definedName>
    <definedName name="konyha" localSheetId="4">'[6]bevételek intként'!#REF!</definedName>
    <definedName name="kölcsey" localSheetId="3">'[6]bevételek intként'!#REF!</definedName>
    <definedName name="kölcsey" localSheetId="4">'[6]bevételek intként'!#REF!</definedName>
    <definedName name="könyvtár" localSheetId="3">'[6]bevételek intként'!#REF!</definedName>
    <definedName name="könyvtár" localSheetId="4">'[6]bevételek intként'!#REF!</definedName>
    <definedName name="kvédbírság" localSheetId="3">'[7]Munka6'!$C$18</definedName>
    <definedName name="kvédbírság" localSheetId="4">'[7]Munka6'!$C$18</definedName>
    <definedName name="lábassy" localSheetId="3">'[6]bevételek intként'!#REF!</definedName>
    <definedName name="lábassy" localSheetId="4">'[6]bevételek intként'!#REF!</definedName>
    <definedName name="műkcátv" localSheetId="3">'[7]Munka6'!$C$10</definedName>
    <definedName name="műkcátv" localSheetId="4">'[7]Munka6'!$C$10</definedName>
    <definedName name="_xlnm.Print_Titles" localSheetId="0">'1.sz.önk. bev-kiad. össz.'!$3:$4</definedName>
    <definedName name="_xlnm.Print_Titles" localSheetId="4">'4. felújítási kiad.saját'!$3:$3</definedName>
    <definedName name="_xlnm.Print_Titles" localSheetId="5">'5. sz. önk. bev.kiad.'!$1:$6</definedName>
    <definedName name="_xlnm.Print_Area" localSheetId="0">'1.sz.önk. bev-kiad. össz.'!$A$1:$E$150</definedName>
    <definedName name="_xlnm.Print_Area" localSheetId="2">'2.2.sz.felh.mérleg  '!$A$1:$I$29</definedName>
    <definedName name="_xlnm.Print_Area" localSheetId="3">'3. felhalm.kiad.saját'!$A$1:$E$11</definedName>
    <definedName name="_xlnm.Print_Area" localSheetId="4">'4. felújítási kiad.saját'!$A$1:$E$9</definedName>
    <definedName name="_xlnm.Print_Area" localSheetId="5">'5. sz. önk. bev.kiad.'!$A$1:$F$108</definedName>
    <definedName name="óvoda" localSheetId="3">'[6]bevételek intként'!#REF!</definedName>
    <definedName name="óvoda" localSheetId="4">'[6]bevételek intként'!#REF!</definedName>
    <definedName name="óvoda">#REF!</definedName>
    <definedName name="önkbercsényi" localSheetId="3">'[6]bevételek intként'!#REF!</definedName>
    <definedName name="önkbercsényi" localSheetId="4">'[6]bevételek intként'!#REF!</definedName>
    <definedName name="önkbercsényi">#REF!</definedName>
    <definedName name="önkbölcsőde" localSheetId="3">'[6]bevételek intként'!#REF!</definedName>
    <definedName name="önkbölcsőde" localSheetId="4">'[6]bevételek intként'!#REF!</definedName>
    <definedName name="önkbölcsőde">#REF!</definedName>
    <definedName name="önkegymi" localSheetId="3">'[6]bevételek intként'!#REF!</definedName>
    <definedName name="önkegymi" localSheetId="4">'[6]bevételek intként'!#REF!</definedName>
    <definedName name="önkegymi">#REF!</definedName>
    <definedName name="önkgondkp" localSheetId="3">'[6]bevételek intként'!#REF!</definedName>
    <definedName name="önkgondkp" localSheetId="4">'[6]bevételek intként'!#REF!</definedName>
    <definedName name="önkgondkp">#REF!</definedName>
    <definedName name="önkhunyadi" localSheetId="3">'[6]bevételek intként'!#REF!</definedName>
    <definedName name="önkhunyadi" localSheetId="4">'[6]bevételek intként'!#REF!</definedName>
    <definedName name="önkhunyadi">#REF!</definedName>
    <definedName name="önkkodály" localSheetId="3">'[6]bevételek intként'!#REF!</definedName>
    <definedName name="önkkodály" localSheetId="4">'[6]bevételek intként'!#REF!</definedName>
    <definedName name="önkkodály">#REF!</definedName>
    <definedName name="önkkonyha" localSheetId="3">'[6]bevételek intként'!#REF!</definedName>
    <definedName name="önkkonyha" localSheetId="4">'[6]bevételek intként'!#REF!</definedName>
    <definedName name="önkkonyha">#REF!</definedName>
    <definedName name="önkkölcsey" localSheetId="3">'[6]bevételek intként'!#REF!</definedName>
    <definedName name="önkkölcsey" localSheetId="4">'[6]bevételek intként'!#REF!</definedName>
    <definedName name="önkkölcsey">#REF!</definedName>
    <definedName name="önkkönyvtár" localSheetId="3">'[6]bevételek intként'!#REF!</definedName>
    <definedName name="önkkönyvtár" localSheetId="4">'[6]bevételek intként'!#REF!</definedName>
    <definedName name="önkkönyvtár">#REF!</definedName>
    <definedName name="önkktgvtám">#REF!</definedName>
    <definedName name="önklábassy" localSheetId="3">'[6]bevételek intként'!#REF!</definedName>
    <definedName name="önklábassy" localSheetId="4">'[6]bevételek intként'!#REF!</definedName>
    <definedName name="önklábassy">#REF!</definedName>
    <definedName name="önkműkbev">#REF!</definedName>
    <definedName name="önkóvoda" localSheetId="3">'[6]bevételek intként'!#REF!</definedName>
    <definedName name="önkóvoda" localSheetId="4">'[6]bevételek intként'!#REF!</definedName>
    <definedName name="önkóvoda">#REF!</definedName>
    <definedName name="önkpbo" localSheetId="3">'[6]bevételek intként'!#REF!</definedName>
    <definedName name="önkpbo" localSheetId="4">'[6]bevételek intként'!#REF!</definedName>
    <definedName name="önkpbo">#REF!</definedName>
    <definedName name="önkpetőfi" localSheetId="3">'[6]bevételek intként'!#REF!</definedName>
    <definedName name="önkpetőfi" localSheetId="4">'[6]bevételek intként'!#REF!</definedName>
    <definedName name="önkpetőfi">#REF!</definedName>
    <definedName name="önksajátos1">#REF!</definedName>
    <definedName name="önkszékács" localSheetId="3">'[6]bevételek intként'!#REF!</definedName>
    <definedName name="önkszékács" localSheetId="4">'[6]bevételek intként'!#REF!</definedName>
    <definedName name="önkszékács">#REF!</definedName>
    <definedName name="önkvmk" localSheetId="3">'[6]bevételek intként'!#REF!</definedName>
    <definedName name="önkvmk" localSheetId="4">'[6]bevételek intként'!#REF!</definedName>
    <definedName name="önkvmk">#REF!</definedName>
    <definedName name="összbev">'[2]2. bev-kiad. önk.'!$C$39</definedName>
    <definedName name="összkiad">'[2]2. bev-kiad. önk.'!$C$53</definedName>
    <definedName name="pálybev">#REF!</definedName>
    <definedName name="pálybev1">#REF!</definedName>
    <definedName name="pbo" localSheetId="3">'[6]bevételek intként'!#REF!</definedName>
    <definedName name="pbo" localSheetId="4">'[6]bevételek intként'!#REF!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 localSheetId="3">'[6]bevételek intként'!#REF!</definedName>
    <definedName name="petőfi" localSheetId="4">'[6]bevételek intként'!#REF!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 localSheetId="3">'[7]Munka6'!$C$21</definedName>
    <definedName name="phsajbev" localSheetId="4">'[7]Munka6'!$C$21</definedName>
    <definedName name="phsajbev">'[1]Munka6'!$C$21</definedName>
    <definedName name="phszoc">#REF!</definedName>
    <definedName name="pm" localSheetId="3">'[6]bevételek intként'!#REF!</definedName>
    <definedName name="pm" localSheetId="4">'[6]bevételek intként'!#REF!</definedName>
    <definedName name="pm">#REF!</definedName>
    <definedName name="pótl" localSheetId="3">'[7]Munka6'!$C$20</definedName>
    <definedName name="pótl" localSheetId="4">'[7]Munka6'!$C$20</definedName>
    <definedName name="pótl">'[1]Munka6'!$C$20</definedName>
    <definedName name="pótlék">#REF!</definedName>
    <definedName name="sajfelh1">#REF!</definedName>
    <definedName name="semmi">'[5]Munka2'!$P$23</definedName>
    <definedName name="semmi10">'[5]Munka6'!$C$21</definedName>
    <definedName name="semmi11">'[5]Munka6'!$C$20</definedName>
    <definedName name="semmi12">'[5]Munka6'!$C$19</definedName>
    <definedName name="semmi13">'[5]Munka6'!$C$7</definedName>
    <definedName name="semmi14">'[5]Munka6'!$C$8</definedName>
    <definedName name="semmi15">'[5]Munka6'!$C$17</definedName>
    <definedName name="semmi16">'[5]Munka2'!$P$23</definedName>
    <definedName name="semmi17">'[5]Munka2'!$P$22</definedName>
    <definedName name="semmi18">'[5]Munka6'!$C$16</definedName>
    <definedName name="semmi19">'[5]Munka6'!$C$11</definedName>
    <definedName name="semmi2">'[5]Munka2'!$P$22</definedName>
    <definedName name="semmi20">'[5]Munka6'!$C$15</definedName>
    <definedName name="semmi21">'[5]Munka6'!$C$18</definedName>
    <definedName name="semmi22">'[5]Munka6'!$C$10</definedName>
    <definedName name="semmi23">'[4]4. bevételek int-ként'!#REF!</definedName>
    <definedName name="semmi24">'[4]4. bevételek int-ként'!#REF!</definedName>
    <definedName name="semmi25">'[5]Munka6'!$C$21</definedName>
    <definedName name="semmi26">'[5]Munka6'!$C$20</definedName>
    <definedName name="semmi27">'[5]Munka6'!$C$19</definedName>
    <definedName name="semmi28">'[5]Munka6'!$C$7</definedName>
    <definedName name="semmi29">'[5]Munka6'!$C$8</definedName>
    <definedName name="semmi3">'[5]Munka6'!$C$16</definedName>
    <definedName name="semmi30">'[5]Munka6'!$C$17</definedName>
    <definedName name="semmi4">'[5]Munka6'!$C$11</definedName>
    <definedName name="semmi5">'[5]Munka6'!$C$15</definedName>
    <definedName name="semmi6">'[5]Munka6'!$C$18</definedName>
    <definedName name="semmi7">'[5]Munka6'!$C$10</definedName>
    <definedName name="semmi8">'[4]4. bevételek int-ként'!#REF!</definedName>
    <definedName name="semmi9">'[4]4. bevételek int-ként'!#REF!</definedName>
    <definedName name="szabsbírság" localSheetId="3">'[7]Munka6'!$C$19</definedName>
    <definedName name="szabsbírság" localSheetId="4">'[7]Munka6'!$C$19</definedName>
    <definedName name="szabsbírság">'[1]Munka6'!$C$19</definedName>
    <definedName name="szabsért">#REF!</definedName>
    <definedName name="székács" localSheetId="3">'[6]bevételek intként'!#REF!</definedName>
    <definedName name="székács" localSheetId="4">'[6]bevételek intként'!#REF!</definedName>
    <definedName name="székács">#REF!</definedName>
    <definedName name="szemckö4">#REF!</definedName>
    <definedName name="szemegy8.12">#REF!</definedName>
    <definedName name="szemegy8.13">#REF!</definedName>
    <definedName name="személyiph" localSheetId="3">'[6]ph kiadásai alap'!#REF!</definedName>
    <definedName name="személyiph" localSheetId="4">'[6]ph kiadásai alap'!#REF!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.12">#REF!</definedName>
    <definedName name="szjahelyben">#REF!</definedName>
    <definedName name="szjahelyben1">#REF!</definedName>
    <definedName name="szjahelybenm" localSheetId="3">'[7]Munka6'!$C$7</definedName>
    <definedName name="szjahelybenm" localSheetId="4">'[7]Munka6'!$C$7</definedName>
    <definedName name="szjahelybenm">'[1]Munka6'!$C$7</definedName>
    <definedName name="szjajövkül">#REF!</definedName>
    <definedName name="szjajövkül1">#REF!</definedName>
    <definedName name="szjakül" localSheetId="3">'[7]Munka6'!$C$8</definedName>
    <definedName name="szjakül" localSheetId="4">'[7]Munka6'!$C$8</definedName>
    <definedName name="szjakül">'[1]Munka6'!$C$8</definedName>
    <definedName name="szocátv">#REF!</definedName>
    <definedName name="szocph">#REF!</definedName>
    <definedName name="szocph5">#REF!</definedName>
    <definedName name="szocsegélyph" localSheetId="3">'[6]ph kiadásai alap'!#REF!</definedName>
    <definedName name="szocsegélyph" localSheetId="4">'[6]ph kiadásai alap'!#REF!</definedName>
    <definedName name="szocsegélyph">#REF!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 localSheetId="3">'[7]Munka6'!$C$17</definedName>
    <definedName name="termőfbérbe" localSheetId="4">'[7]Munka6'!$C$17</definedName>
    <definedName name="termőfbérbe">'[1]Munka6'!$C$17</definedName>
    <definedName name="termőföld1">#REF!</definedName>
    <definedName name="vizikátv">#REF!</definedName>
    <definedName name="vizikátv1">#REF!</definedName>
    <definedName name="vizikfelh3">'[2]7. felhalm.kiad.'!#REF!</definedName>
    <definedName name="vmk" localSheetId="3">'[6]bevételek intként'!#REF!</definedName>
    <definedName name="vmk" localSheetId="4">'[6]bevételek intként'!#REF!</definedName>
    <definedName name="vmk">#REF!</definedName>
  </definedNames>
  <calcPr fullCalcOnLoad="1"/>
</workbook>
</file>

<file path=xl/sharedStrings.xml><?xml version="1.0" encoding="utf-8"?>
<sst xmlns="http://schemas.openxmlformats.org/spreadsheetml/2006/main" count="673" uniqueCount="365">
  <si>
    <t>Központosított előirányzatokból támogatás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</si>
  <si>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</si>
  <si>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</si>
  <si>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</si>
  <si>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</si>
  <si>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</si>
  <si>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</si>
  <si>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</si>
  <si>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</si>
  <si>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</si>
  <si>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</si>
  <si>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</si>
  <si>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</si>
  <si>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</si>
  <si>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</si>
  <si>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</si>
  <si>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</si>
  <si>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</si>
  <si>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</si>
  <si>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</si>
  <si>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</si>
  <si>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</si>
  <si>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</si>
  <si>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</si>
  <si>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</si>
  <si>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</si>
  <si>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</si>
  <si>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Költségvetési hiány:</t>
  </si>
  <si>
    <t>Költségvetési többlet:</t>
  </si>
  <si>
    <t>I. Önkormányzat működési bevételei (2+3+4)</t>
  </si>
  <si>
    <t>Bírságok, díjak, pótlékok</t>
  </si>
  <si>
    <t>Egyéb sajátos bevételek</t>
  </si>
  <si>
    <t>Egyéb fizetési kötelezettségből származó bevételek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</si>
  <si>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</si>
  <si>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</si>
  <si>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</si>
  <si>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</si>
  <si>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</si>
  <si>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</si>
  <si>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</si>
  <si>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</si>
  <si>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</si>
  <si>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</si>
  <si>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</si>
  <si>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</si>
  <si>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</si>
  <si>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</si>
  <si>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</si>
  <si>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</si>
  <si>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</si>
  <si>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</si>
  <si>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</si>
  <si>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</si>
  <si>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</si>
  <si>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</si>
  <si>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</si>
  <si>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</si>
  <si>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</si>
  <si>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</si>
  <si>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</si>
  <si>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</si>
  <si>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</si>
  <si>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</si>
  <si>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</si>
  <si>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</si>
  <si>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</si>
  <si>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</si>
  <si>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</si>
  <si>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</si>
  <si>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t>7.3.</t>
  </si>
  <si>
    <t>Tárgyi eszközök és immateriális javak értékesítése (vagyonhasznosítás)</t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</si>
  <si>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</si>
  <si>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</si>
  <si>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</si>
  <si>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</si>
  <si>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</si>
  <si>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</si>
  <si>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</si>
  <si>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</si>
  <si>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</si>
  <si>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</si>
  <si>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</si>
  <si>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</si>
  <si>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</si>
  <si>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</si>
  <si>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</si>
  <si>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</si>
  <si>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</si>
  <si>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</si>
  <si>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</si>
  <si>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</si>
  <si>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</si>
  <si>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</si>
  <si>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</si>
  <si>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</si>
  <si>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</si>
  <si>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</si>
  <si>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</si>
  <si>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</si>
  <si>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</si>
  <si>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</si>
  <si>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</si>
  <si>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</si>
  <si>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</si>
  <si>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</si>
  <si>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</si>
  <si>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</si>
  <si>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</si>
  <si>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</si>
  <si>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</si>
  <si>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</si>
  <si>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</si>
  <si>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</si>
  <si>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</si>
  <si>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</si>
  <si>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</si>
  <si>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</si>
  <si>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</si>
  <si>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</si>
  <si>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</si>
  <si>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</si>
  <si>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</si>
  <si>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</si>
  <si>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</si>
  <si>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</si>
  <si>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</si>
  <si>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</si>
  <si>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</si>
  <si>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</si>
  <si>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</si>
  <si>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</si>
  <si>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</si>
  <si>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</si>
  <si>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5. melléklet a ……/2012. (….) önkormányzati rendelethez</t>
  </si>
  <si>
    <t>Eredeti, ill. mód. ei.</t>
  </si>
  <si>
    <t>Er. ill. mód. ei.</t>
  </si>
  <si>
    <t>Tárgyi eszközök, immat.j.értékesítése</t>
  </si>
  <si>
    <t>Önk.sajátos felhalmozási és tőkebevételei</t>
  </si>
  <si>
    <t>Kapott nyújtott kölcsön visszatérülése</t>
  </si>
  <si>
    <t>Egyéb felhalmozási finansz. célú bevétel</t>
  </si>
  <si>
    <t>Átvett pénzeszk.államháztartáson kívülről</t>
  </si>
  <si>
    <t>Eredeti, ill. mód.ei.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</si>
  <si>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</si>
  <si>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</si>
  <si>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</si>
  <si>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</si>
  <si>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</si>
  <si>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</si>
  <si>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</si>
  <si>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</si>
  <si>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</si>
  <si>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</si>
  <si>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</si>
  <si>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</si>
  <si>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</si>
  <si>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</si>
  <si>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</si>
  <si>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</si>
  <si>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</si>
  <si>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</si>
  <si>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</si>
  <si>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</si>
  <si>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</si>
  <si>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</si>
  <si>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</si>
  <si>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</si>
  <si>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</si>
  <si>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</si>
  <si>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</si>
  <si>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</si>
  <si>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</si>
  <si>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</si>
  <si>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</si>
  <si>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</si>
  <si>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</si>
  <si>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</si>
  <si>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</si>
  <si>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</si>
  <si>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</si>
  <si>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</si>
  <si>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</si>
  <si>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</si>
  <si>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</si>
  <si>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Feladat megnevezése</t>
  </si>
  <si>
    <t>Száma</t>
  </si>
  <si>
    <t>I. Önkormányzatok működési bevételei</t>
  </si>
  <si>
    <t>I/1. Önkormányzatok sajátos működési bevételei (2.1.+…+.2.6.)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</si>
  <si>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</si>
  <si>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</si>
  <si>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</si>
  <si>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</si>
  <si>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</si>
  <si>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</si>
  <si>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</si>
  <si>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</si>
  <si>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</si>
  <si>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</si>
  <si>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</si>
  <si>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</si>
  <si>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</si>
  <si>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</si>
  <si>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EU-s forrásból finansz. támogatással megv. pr., projektek önk. hozzájárulásának kiadásai</t>
  </si>
  <si>
    <t>Egyéb felhalmozási célú támogatásértékű bevétel</t>
  </si>
  <si>
    <t>Önkormányzat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</si>
  <si>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</si>
  <si>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</si>
  <si>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</si>
  <si>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</si>
  <si>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</si>
  <si>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</si>
  <si>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Kiegészítő támogatás (egyes szociális feladatokhoz)</t>
  </si>
  <si>
    <t>Kiegészítő támogatás (szociális feladatokhoz)</t>
  </si>
  <si>
    <r>
      <t xml:space="preserve">I/1. Önkormányzat sajátos működési bevételei </t>
    </r>
    <r>
      <rPr>
        <sz val="10"/>
        <rFont val="Times New Roman CE"/>
        <family val="1"/>
      </rPr>
      <t>(2.1+…+2.6)</t>
    </r>
  </si>
  <si>
    <r>
      <t xml:space="preserve">III. Támogatások, kiegészítések </t>
    </r>
    <r>
      <rPr>
        <sz val="10"/>
        <rFont val="Times New Roman CE"/>
        <family val="1"/>
      </rPr>
      <t>(5.1+…+5.8.)</t>
    </r>
  </si>
  <si>
    <r>
      <t xml:space="preserve">IV. Támogatásértékű bevételek </t>
    </r>
    <r>
      <rPr>
        <sz val="10"/>
        <rFont val="Times New Roman CE"/>
        <family val="1"/>
      </rPr>
      <t>(6.1+6.2)</t>
    </r>
  </si>
  <si>
    <r>
      <t xml:space="preserve">V. Felhalmozási célú bevételek </t>
    </r>
    <r>
      <rPr>
        <sz val="10"/>
        <rFont val="Times New Roman CE"/>
        <family val="1"/>
      </rPr>
      <t>(7.1+…+7.3)</t>
    </r>
  </si>
  <si>
    <r>
      <t xml:space="preserve">VI. Átvett pénzeszközök </t>
    </r>
    <r>
      <rPr>
        <sz val="10"/>
        <rFont val="Times New Roman CE"/>
        <family val="1"/>
      </rPr>
      <t>(8.1+8.2.)</t>
    </r>
  </si>
  <si>
    <r>
      <t xml:space="preserve">I. Működési költségvetés kiadásai </t>
    </r>
    <r>
      <rPr>
        <sz val="10"/>
        <rFont val="Times New Roman CE"/>
        <family val="1"/>
      </rPr>
      <t>(1.1+…+1.5.)</t>
    </r>
  </si>
  <si>
    <r>
      <t xml:space="preserve">II. Felhalmozási költségvetés kiadásai </t>
    </r>
    <r>
      <rPr>
        <sz val="10"/>
        <rFont val="Times New Roman CE"/>
        <family val="1"/>
      </rPr>
      <t>(2.1+…+2.7)</t>
    </r>
  </si>
  <si>
    <r>
      <t xml:space="preserve">IV. Tartalékok </t>
    </r>
    <r>
      <rPr>
        <sz val="10"/>
        <rFont val="Times New Roman CE"/>
        <family val="1"/>
      </rPr>
      <t>(4.1.+4.2.)</t>
    </r>
  </si>
  <si>
    <r>
      <t xml:space="preserve">Finanszírozási célú pénzügyi műveletek egyenlege </t>
    </r>
    <r>
      <rPr>
        <sz val="10"/>
        <rFont val="Times New Roman CE"/>
        <family val="1"/>
      </rPr>
      <t>(1.1 - 1.2) +/-</t>
    </r>
  </si>
  <si>
    <t>VI. Finanszírozási célú pénzügyi műveletek kiadásai (7.1+7.2.)</t>
  </si>
  <si>
    <t>KIADÁSOK ÖSSZESEN: (6+7)</t>
  </si>
  <si>
    <t>Önkormányzat sajátos felhalmozási és tőkebevételei</t>
  </si>
  <si>
    <t>magánszemélyek kommunális adója</t>
  </si>
  <si>
    <t>építményadó</t>
  </si>
  <si>
    <t>iparűzési adó</t>
  </si>
  <si>
    <t>gépjárműadó</t>
  </si>
  <si>
    <t>szja helyben maradó része</t>
  </si>
  <si>
    <t>szja jövedelemkülönbség mérséklése</t>
  </si>
  <si>
    <t>2.12.</t>
  </si>
  <si>
    <t xml:space="preserve"> - Felhalmozási célú kamatkiadás</t>
  </si>
  <si>
    <t>Továbbszámlázott szolgáltatás</t>
  </si>
  <si>
    <t>3.9.</t>
  </si>
  <si>
    <t>Továbbszámlázott szolgáltatások</t>
  </si>
  <si>
    <t>I/2. Intézményi működési bevételek (3.1.+…+3.9.)</t>
  </si>
  <si>
    <t>Beruházási kiadások</t>
  </si>
  <si>
    <t>Kölcsön (munkavállalónak adott kölcsön) visszatérülése</t>
  </si>
  <si>
    <t>Kölcsön (munkavállalónak adott kölcsön)</t>
  </si>
  <si>
    <t>Tartalék</t>
  </si>
  <si>
    <t>Egyéb támogatás, kiegészítés, intézményi önkormányzati tám.</t>
  </si>
  <si>
    <t>2012 évi tervezett felhalmozási kiadások</t>
  </si>
  <si>
    <t>I.</t>
  </si>
  <si>
    <t>Felhalm. feladatok kötelezettségvállalással össz.:</t>
  </si>
  <si>
    <t>2012. évi tervezett felújítási feladatok és igények</t>
  </si>
  <si>
    <t>Sorszám</t>
  </si>
  <si>
    <r>
      <t xml:space="preserve">I. Működési költségvetés kiadásai </t>
    </r>
    <r>
      <rPr>
        <sz val="10"/>
        <rFont val="Times New Roman CE"/>
        <family val="0"/>
      </rPr>
      <t>(1.1+…+1.5.)</t>
    </r>
  </si>
  <si>
    <r>
      <t xml:space="preserve">II. Felhalmozási költségvetés kiadásai </t>
    </r>
    <r>
      <rPr>
        <sz val="10"/>
        <rFont val="Times New Roman CE"/>
        <family val="0"/>
      </rPr>
      <t>(2.1+…+2.7)</t>
    </r>
  </si>
  <si>
    <r>
      <t xml:space="preserve">IV. Tartalékok </t>
    </r>
    <r>
      <rPr>
        <sz val="10"/>
        <rFont val="Times New Roman CE"/>
        <family val="0"/>
      </rPr>
      <t>(4.1.+4.2.)</t>
    </r>
  </si>
  <si>
    <t>B E V É T E L E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</si>
  <si>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</si>
  <si>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</si>
  <si>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</si>
  <si>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</si>
  <si>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</si>
  <si>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</si>
  <si>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</si>
  <si>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</si>
  <si>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</si>
  <si>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</si>
  <si>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</si>
  <si>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</si>
  <si>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</si>
  <si>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</si>
  <si>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</si>
  <si>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</si>
  <si>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</si>
  <si>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</si>
  <si>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</si>
  <si>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</si>
  <si>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</si>
  <si>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</si>
  <si>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</si>
  <si>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</si>
  <si>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 I A D Á S O K</t>
  </si>
  <si>
    <t>Személyi  juttatások</t>
  </si>
  <si>
    <t>Ellátottak pénzbeli juttatása</t>
  </si>
  <si>
    <t>Tartalékok</t>
  </si>
  <si>
    <t>Összesen</t>
  </si>
  <si>
    <t>Jogcím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</si>
  <si>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</si>
  <si>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</si>
  <si>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</si>
  <si>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</si>
  <si>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</si>
  <si>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</si>
  <si>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</si>
  <si>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</si>
  <si>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</si>
  <si>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</si>
  <si>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</si>
  <si>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</si>
  <si>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</si>
  <si>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</si>
  <si>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</si>
  <si>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Munkaadókat terhelő járulék</t>
  </si>
  <si>
    <t>Dologi kiadások</t>
  </si>
  <si>
    <t>Sor-
szám</t>
  </si>
  <si>
    <t>Illetékek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</si>
  <si>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</si>
  <si>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</si>
  <si>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</si>
  <si>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</si>
  <si>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</si>
  <si>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</si>
  <si>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</si>
  <si>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</si>
  <si>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</si>
  <si>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</si>
  <si>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</si>
  <si>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</si>
  <si>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</si>
  <si>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</si>
  <si>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</si>
  <si>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</si>
  <si>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</si>
  <si>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</si>
  <si>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</si>
  <si>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</si>
  <si>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</si>
  <si>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</si>
  <si>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</si>
  <si>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</si>
  <si>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</si>
  <si>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</si>
  <si>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</si>
  <si>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</si>
  <si>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</si>
  <si>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</si>
  <si>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</si>
  <si>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</si>
  <si>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</si>
  <si>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</si>
  <si>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</si>
  <si>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</si>
  <si>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</si>
  <si>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</si>
  <si>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</si>
  <si>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</si>
  <si>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</si>
  <si>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Működési célú pénzeszközátvétel</t>
  </si>
  <si>
    <t>2.7.</t>
  </si>
  <si>
    <t xml:space="preserve">Egyéb 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</si>
  <si>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</si>
  <si>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</si>
  <si>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</si>
  <si>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</si>
  <si>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VIII. Pénzmaradvány, vállalkozási tevékenység maradványa (11.1.+11.2.)</t>
  </si>
  <si>
    <t>IX. Finanszírozási célú pénzügyi műveletek bevételei (12.1+12.2.)</t>
  </si>
  <si>
    <t>Deák Ferenc út útépítés</t>
  </si>
  <si>
    <t>Felújítási kiadások összesen</t>
  </si>
  <si>
    <t>Kucsorba Község Önkormányzata</t>
  </si>
  <si>
    <t>Fernntartott illetve támogatott előadó-művészeti szervek támogatása</t>
  </si>
  <si>
    <t>Fűkasza vásárlás</t>
  </si>
  <si>
    <t>Traktor vásárlás</t>
  </si>
  <si>
    <t>Árokásógép vásárlás</t>
  </si>
  <si>
    <t>2012. évi eredeti, ill. módosított előirányzat</t>
  </si>
  <si>
    <t>2012. évi eredeti ill. módosított ei.</t>
  </si>
  <si>
    <t>Fűkasza vásárlás (Parlagfű-mentesítési pályázat)</t>
  </si>
  <si>
    <t>Földfúrógép</t>
  </si>
  <si>
    <t xml:space="preserve">Részesedés </t>
  </si>
  <si>
    <t>2012. évi 3. sz. mód.</t>
  </si>
  <si>
    <t>2012. 3. sz. mód.</t>
  </si>
  <si>
    <t>Kommunális adó, építményadó</t>
  </si>
  <si>
    <t>Felhalmozási c. ÁFA</t>
  </si>
</sst>
</file>

<file path=xl/styles.xml><?xml version="1.0" encoding="utf-8"?>
<styleSheet xmlns="http://schemas.openxmlformats.org/spreadsheetml/2006/main">
  <numFmts count="6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#,##0_ ;\-#,##0\ "/>
    <numFmt numFmtId="170" formatCode="#,##0.00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#,##0.000"/>
    <numFmt numFmtId="175" formatCode="_-* #,##0.000\ _F_t_-;\-* #,##0.000\ _F_t_-;_-* &quot;-&quot;??\ _F_t_-;_-@_-"/>
    <numFmt numFmtId="176" formatCode="_-* #,##0.0\ _F_t_-;\-* #,##0.0\ _F_t_-;_-* &quot;-&quot;??\ _F_t_-;_-@_-"/>
    <numFmt numFmtId="177" formatCode="_-* #,##0.0000\ _F_t_-;\-* #,##0.0000\ _F_t_-;_-* &quot;-&quot;??\ _F_t_-;_-@_-"/>
    <numFmt numFmtId="178" formatCode="0.0"/>
    <numFmt numFmtId="179" formatCode="#,###,"/>
    <numFmt numFmtId="180" formatCode="#,##0.0\ _F_t;\-#,##0.0\ _F_t"/>
    <numFmt numFmtId="181" formatCode="#,##0\ _F_t;\-_#\ ##0\ _F_t"/>
    <numFmt numFmtId="182" formatCode="#,###\ _F_t;\-_#\ ###\ _F_t"/>
    <numFmt numFmtId="183" formatCode="00"/>
    <numFmt numFmtId="184" formatCode="#,###\ _F_t;\-_#\.###\ _F_t"/>
    <numFmt numFmtId="185" formatCode="#,###\ _F_t;\-#,###\ _F_t"/>
    <numFmt numFmtId="186" formatCode="#,###__;\-\ #,###__"/>
    <numFmt numFmtId="187" formatCode="#,##0__;\-\ #,##0__"/>
    <numFmt numFmtId="188" formatCode="#,###.0__;\-\ #,###.0__"/>
    <numFmt numFmtId="189" formatCode="#,###.00__;\-\ #,###.00__"/>
    <numFmt numFmtId="190" formatCode="#,##0.00__;\-\ #,##0.00__"/>
    <numFmt numFmtId="191" formatCode="#,###__"/>
    <numFmt numFmtId="192" formatCode="_#\ ###__"/>
    <numFmt numFmtId="193" formatCode="_-* #,###\ _F_t_-;\-* #,###\ _F_t_-;_-* &quot;-&quot;\ _F_t_-;_-@_-"/>
    <numFmt numFmtId="194" formatCode="_-* #,###\__-;\-* #,###\ __\-;_-* &quot;-&quot;\ _F_t_-;_-@_-"/>
    <numFmt numFmtId="195" formatCode="_-* ##,##\__;\-* #,###\ __\-;_-* &quot;-&quot;\ _F_t_-;_-@_-"/>
    <numFmt numFmtId="196" formatCode="##,###__"/>
    <numFmt numFmtId="197" formatCode="_#_ ###__"/>
    <numFmt numFmtId="198" formatCode="_#\ _###__"/>
    <numFmt numFmtId="199" formatCode="#,###\ _F_t;\-__#,###\ _F_t"/>
    <numFmt numFmtId="200" formatCode="#,###,__;\-__#,###,__"/>
    <numFmt numFmtId="201" formatCode="#,###\ __;\-__#,###\ __"/>
    <numFmt numFmtId="202" formatCode="#,##0__;\-#,##0__"/>
    <numFmt numFmtId="203" formatCode="#,###__;\-#,###__"/>
    <numFmt numFmtId="204" formatCode="#,##0\ __;\-__#,##0\ __"/>
    <numFmt numFmtId="205" formatCode="#,##0\ _F_t;\-__#,##0\ _F_t"/>
    <numFmt numFmtId="206" formatCode="#,###.##"/>
    <numFmt numFmtId="207" formatCode="#,###.##\ _F_t;\-#,###.##\ _F_t"/>
    <numFmt numFmtId="208" formatCode="#,###.0__"/>
    <numFmt numFmtId="209" formatCode="#,###.00__"/>
    <numFmt numFmtId="210" formatCode="#,###.000__"/>
    <numFmt numFmtId="211" formatCode="#,###.##__"/>
    <numFmt numFmtId="212" formatCode="#,###.###\ _F_t;\-#,###.###\ _F_t"/>
    <numFmt numFmtId="213" formatCode="#,###.####\ _F_t;\-#,###.####\ _F_t"/>
    <numFmt numFmtId="214" formatCode="#,##0.00\ _F_t;\-\ #,##0.00\ _F_t"/>
    <numFmt numFmtId="215" formatCode="0.000"/>
    <numFmt numFmtId="216" formatCode="#,###.###__"/>
    <numFmt numFmtId="217" formatCode="#,##0.000000"/>
  </numFmts>
  <fonts count="4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9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4" borderId="7" applyNumberFormat="0" applyFont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8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40" fillId="7" borderId="0" applyNumberFormat="0" applyBorder="0" applyAlignment="0" applyProtection="0"/>
    <xf numFmtId="0" fontId="41" fillId="16" borderId="1" applyNumberFormat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164" fontId="5" fillId="0" borderId="0" xfId="60" applyNumberFormat="1" applyFont="1" applyFill="1" applyBorder="1" applyAlignment="1" applyProtection="1">
      <alignment horizontal="centerContinuous" vertical="center"/>
      <protection/>
    </xf>
    <xf numFmtId="0" fontId="13" fillId="0" borderId="0" xfId="60" applyFont="1" applyFill="1">
      <alignment/>
      <protection/>
    </xf>
    <xf numFmtId="164" fontId="5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Alignment="1">
      <alignment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right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3" fontId="3" fillId="18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 indent="1"/>
      <protection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0" fontId="0" fillId="0" borderId="18" xfId="60" applyFont="1" applyFill="1" applyBorder="1" applyAlignment="1" applyProtection="1">
      <alignment horizontal="left" vertical="center" wrapText="1" indent="1"/>
      <protection/>
    </xf>
    <xf numFmtId="0" fontId="0" fillId="0" borderId="22" xfId="60" applyFont="1" applyFill="1" applyBorder="1" applyAlignment="1" applyProtection="1">
      <alignment horizontal="left" vertical="center" wrapText="1" indent="1"/>
      <protection/>
    </xf>
    <xf numFmtId="0" fontId="0" fillId="0" borderId="23" xfId="60" applyFont="1" applyFill="1" applyBorder="1" applyAlignment="1" applyProtection="1">
      <alignment horizontal="left" vertical="center" wrapText="1" indent="1"/>
      <protection/>
    </xf>
    <xf numFmtId="0" fontId="3" fillId="0" borderId="24" xfId="0" applyFont="1" applyFill="1" applyBorder="1" applyAlignment="1" applyProtection="1">
      <alignment horizontal="left" vertical="center" wrapText="1" indent="1"/>
      <protection/>
    </xf>
    <xf numFmtId="0" fontId="0" fillId="0" borderId="25" xfId="60" applyFont="1" applyFill="1" applyBorder="1" applyAlignment="1" applyProtection="1">
      <alignment horizontal="left" vertical="center" wrapText="1" indent="1"/>
      <protection/>
    </xf>
    <xf numFmtId="0" fontId="0" fillId="0" borderId="26" xfId="60" applyFont="1" applyFill="1" applyBorder="1" applyAlignment="1" applyProtection="1">
      <alignment horizontal="left" vertical="center" wrapText="1" indent="1"/>
      <protection/>
    </xf>
    <xf numFmtId="0" fontId="3" fillId="0" borderId="13" xfId="60" applyFont="1" applyFill="1" applyBorder="1" applyAlignment="1" applyProtection="1">
      <alignment horizontal="left" vertical="center" wrapText="1" indent="1"/>
      <protection/>
    </xf>
    <xf numFmtId="0" fontId="7" fillId="0" borderId="18" xfId="60" applyFont="1" applyFill="1" applyBorder="1" applyAlignment="1" applyProtection="1">
      <alignment horizontal="left" vertical="center" wrapText="1" indent="1"/>
      <protection/>
    </xf>
    <xf numFmtId="0" fontId="0" fillId="0" borderId="22" xfId="60" applyFont="1" applyFill="1" applyBorder="1" applyAlignment="1" applyProtection="1">
      <alignment horizontal="left" vertical="center" wrapText="1" indent="2"/>
      <protection/>
    </xf>
    <xf numFmtId="0" fontId="7" fillId="0" borderId="22" xfId="60" applyFont="1" applyFill="1" applyBorder="1" applyAlignment="1" applyProtection="1">
      <alignment horizontal="left" vertical="center" wrapText="1" indent="1"/>
      <protection/>
    </xf>
    <xf numFmtId="0" fontId="0" fillId="0" borderId="19" xfId="60" applyFont="1" applyFill="1" applyBorder="1" applyAlignment="1" applyProtection="1">
      <alignment horizontal="left" vertical="center" wrapText="1" indent="2"/>
      <protection/>
    </xf>
    <xf numFmtId="0" fontId="0" fillId="0" borderId="0" xfId="60" applyFont="1" applyFill="1" applyAlignment="1" applyProtection="1">
      <alignment horizontal="left" indent="1"/>
      <protection/>
    </xf>
    <xf numFmtId="0" fontId="18" fillId="0" borderId="17" xfId="0" applyFont="1" applyBorder="1" applyAlignment="1" applyProtection="1">
      <alignment horizontal="left" wrapText="1" indent="1"/>
      <protection/>
    </xf>
    <xf numFmtId="0" fontId="19" fillId="0" borderId="27" xfId="0" applyFont="1" applyBorder="1" applyAlignment="1" applyProtection="1">
      <alignment horizontal="left" wrapText="1" indent="1"/>
      <protection/>
    </xf>
    <xf numFmtId="0" fontId="0" fillId="0" borderId="26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3" xfId="60" applyFont="1" applyFill="1" applyBorder="1" applyAlignment="1" applyProtection="1">
      <alignment vertical="center" wrapText="1"/>
      <protection/>
    </xf>
    <xf numFmtId="0" fontId="0" fillId="0" borderId="22" xfId="60" applyFont="1" applyFill="1" applyBorder="1" applyAlignment="1" applyProtection="1">
      <alignment horizontal="left" indent="6"/>
      <protection/>
    </xf>
    <xf numFmtId="0" fontId="0" fillId="0" borderId="22" xfId="60" applyFont="1" applyFill="1" applyBorder="1" applyAlignment="1" applyProtection="1">
      <alignment horizontal="left" vertical="center" wrapText="1" indent="6"/>
      <protection/>
    </xf>
    <xf numFmtId="0" fontId="0" fillId="0" borderId="26" xfId="60" applyFont="1" applyFill="1" applyBorder="1" applyAlignment="1" applyProtection="1">
      <alignment horizontal="left" vertical="center" wrapText="1" indent="6"/>
      <protection/>
    </xf>
    <xf numFmtId="0" fontId="0" fillId="0" borderId="26" xfId="60" applyFont="1" applyFill="1" applyBorder="1" applyAlignment="1" applyProtection="1">
      <alignment horizontal="left" indent="6"/>
      <protection/>
    </xf>
    <xf numFmtId="0" fontId="4" fillId="0" borderId="13" xfId="60" applyFont="1" applyFill="1" applyBorder="1" applyAlignment="1" applyProtection="1">
      <alignment horizontal="left" vertical="center" wrapText="1" indent="1"/>
      <protection/>
    </xf>
    <xf numFmtId="0" fontId="3" fillId="0" borderId="13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9" fontId="0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0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49" fontId="0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9" fontId="3" fillId="0" borderId="13" xfId="60" applyNumberFormat="1" applyFont="1" applyFill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9" fontId="0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0" fillId="0" borderId="26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3" xfId="60" applyFont="1" applyFill="1" applyBorder="1" applyAlignment="1" applyProtection="1">
      <alignment horizontal="left" vertical="center" wrapText="1" inden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49" fontId="0" fillId="0" borderId="25" xfId="60" applyNumberFormat="1" applyFont="1" applyFill="1" applyBorder="1" applyAlignment="1" applyProtection="1">
      <alignment horizontal="left" vertical="center" wrapText="1" inden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49" fontId="0" fillId="0" borderId="13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4" fontId="3" fillId="0" borderId="39" xfId="0" applyNumberFormat="1" applyFont="1" applyFill="1" applyBorder="1" applyAlignment="1" applyProtection="1">
      <alignment horizontal="center" vertical="center" wrapText="1"/>
      <protection/>
    </xf>
    <xf numFmtId="164" fontId="3" fillId="18" borderId="10" xfId="0" applyNumberFormat="1" applyFont="1" applyFill="1" applyBorder="1" applyAlignment="1" applyProtection="1">
      <alignment vertical="center" wrapText="1"/>
      <protection/>
    </xf>
    <xf numFmtId="164" fontId="0" fillId="0" borderId="40" xfId="0" applyNumberFormat="1" applyFont="1" applyFill="1" applyBorder="1" applyAlignment="1" applyProtection="1">
      <alignment vertical="center" wrapText="1"/>
      <protection locked="0"/>
    </xf>
    <xf numFmtId="164" fontId="0" fillId="0" borderId="41" xfId="0" applyNumberFormat="1" applyFont="1" applyFill="1" applyBorder="1" applyAlignment="1" applyProtection="1">
      <alignment vertical="center" wrapText="1"/>
      <protection locked="0"/>
    </xf>
    <xf numFmtId="164" fontId="0" fillId="0" borderId="42" xfId="0" applyNumberFormat="1" applyFont="1" applyFill="1" applyBorder="1" applyAlignment="1" applyProtection="1">
      <alignment vertical="center" wrapText="1"/>
      <protection locked="0"/>
    </xf>
    <xf numFmtId="164" fontId="3" fillId="0" borderId="43" xfId="0" applyNumberFormat="1" applyFont="1" applyFill="1" applyBorder="1" applyAlignment="1" applyProtection="1">
      <alignment vertical="center" wrapText="1"/>
      <protection locked="0"/>
    </xf>
    <xf numFmtId="164" fontId="4" fillId="18" borderId="44" xfId="0" applyNumberFormat="1" applyFont="1" applyFill="1" applyBorder="1" applyAlignment="1" applyProtection="1">
      <alignment vertical="center" wrapText="1"/>
      <protection/>
    </xf>
    <xf numFmtId="164" fontId="3" fillId="18" borderId="43" xfId="0" applyNumberFormat="1" applyFont="1" applyFill="1" applyBorder="1" applyAlignment="1" applyProtection="1">
      <alignment vertical="center" wrapText="1"/>
      <protection/>
    </xf>
    <xf numFmtId="164" fontId="3" fillId="18" borderId="4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164" fontId="3" fillId="0" borderId="43" xfId="0" applyNumberFormat="1" applyFont="1" applyFill="1" applyBorder="1" applyAlignment="1" applyProtection="1">
      <alignment horizontal="center" vertical="center" wrapText="1"/>
      <protection/>
    </xf>
    <xf numFmtId="164" fontId="4" fillId="18" borderId="10" xfId="0" applyNumberFormat="1" applyFont="1" applyFill="1" applyBorder="1" applyAlignment="1" applyProtection="1">
      <alignment vertical="center" wrapText="1"/>
      <protection/>
    </xf>
    <xf numFmtId="164" fontId="3" fillId="18" borderId="10" xfId="0" applyNumberFormat="1" applyFont="1" applyFill="1" applyBorder="1" applyAlignment="1" applyProtection="1">
      <alignment vertical="center" wrapText="1"/>
      <protection/>
    </xf>
    <xf numFmtId="164" fontId="0" fillId="18" borderId="40" xfId="0" applyNumberFormat="1" applyFont="1" applyFill="1" applyBorder="1" applyAlignment="1" applyProtection="1">
      <alignment vertical="center" wrapText="1"/>
      <protection locked="0"/>
    </xf>
    <xf numFmtId="164" fontId="0" fillId="18" borderId="45" xfId="0" applyNumberFormat="1" applyFont="1" applyFill="1" applyBorder="1" applyAlignment="1" applyProtection="1">
      <alignment vertical="center" wrapText="1"/>
      <protection/>
    </xf>
    <xf numFmtId="164" fontId="0" fillId="18" borderId="40" xfId="0" applyNumberFormat="1" applyFont="1" applyFill="1" applyBorder="1" applyAlignment="1" applyProtection="1">
      <alignment vertical="center" wrapText="1"/>
      <protection/>
    </xf>
    <xf numFmtId="0" fontId="0" fillId="0" borderId="18" xfId="60" applyFont="1" applyFill="1" applyBorder="1" applyAlignment="1" applyProtection="1">
      <alignment horizontal="left" vertical="center" wrapText="1" indent="1"/>
      <protection/>
    </xf>
    <xf numFmtId="0" fontId="0" fillId="0" borderId="24" xfId="60" applyFont="1" applyFill="1" applyBorder="1" applyAlignment="1" applyProtection="1">
      <alignment horizontal="left" vertical="center" wrapText="1" indent="1"/>
      <protection/>
    </xf>
    <xf numFmtId="0" fontId="3" fillId="0" borderId="12" xfId="60" applyFont="1" applyFill="1" applyBorder="1" applyAlignment="1" applyProtection="1">
      <alignment horizontal="center" vertical="center" wrapText="1"/>
      <protection/>
    </xf>
    <xf numFmtId="0" fontId="3" fillId="0" borderId="13" xfId="60" applyFont="1" applyFill="1" applyBorder="1" applyAlignment="1" applyProtection="1">
      <alignment horizontal="center" vertical="center" wrapText="1"/>
      <protection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3" fillId="0" borderId="35" xfId="60" applyFont="1" applyFill="1" applyBorder="1" applyAlignment="1" applyProtection="1">
      <alignment horizontal="left" vertical="center" wrapText="1" indent="1"/>
      <protection/>
    </xf>
    <xf numFmtId="0" fontId="3" fillId="0" borderId="20" xfId="60" applyFont="1" applyFill="1" applyBorder="1" applyAlignment="1" applyProtection="1">
      <alignment horizontal="left" vertical="center" wrapText="1" indent="1"/>
      <protection/>
    </xf>
    <xf numFmtId="164" fontId="3" fillId="18" borderId="38" xfId="60" applyNumberFormat="1" applyFont="1" applyFill="1" applyBorder="1" applyAlignment="1" applyProtection="1">
      <alignment horizontal="right" vertical="center" wrapText="1"/>
      <protection/>
    </xf>
    <xf numFmtId="0" fontId="3" fillId="0" borderId="12" xfId="60" applyFont="1" applyFill="1" applyBorder="1" applyAlignment="1" applyProtection="1">
      <alignment horizontal="left" vertical="center" wrapText="1" indent="1"/>
      <protection/>
    </xf>
    <xf numFmtId="164" fontId="3" fillId="18" borderId="10" xfId="60" applyNumberFormat="1" applyFont="1" applyFill="1" applyBorder="1" applyAlignment="1" applyProtection="1">
      <alignment horizontal="right" vertical="center" wrapText="1"/>
      <protection locked="0"/>
    </xf>
    <xf numFmtId="49" fontId="0" fillId="0" borderId="29" xfId="60" applyNumberFormat="1" applyFont="1" applyFill="1" applyBorder="1" applyAlignment="1" applyProtection="1">
      <alignment horizontal="left" vertical="center" wrapText="1" indent="1"/>
      <protection/>
    </xf>
    <xf numFmtId="164" fontId="0" fillId="18" borderId="4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22" xfId="60" applyFont="1" applyFill="1" applyBorder="1" applyAlignment="1" applyProtection="1">
      <alignment horizontal="left" vertical="center" wrapText="1" indent="2"/>
      <protection/>
    </xf>
    <xf numFmtId="164" fontId="0" fillId="0" borderId="40" xfId="60" applyNumberFormat="1" applyFont="1" applyFill="1" applyBorder="1" applyAlignment="1" applyProtection="1">
      <alignment horizontal="right" vertical="center" wrapText="1"/>
      <protection locked="0"/>
    </xf>
    <xf numFmtId="164" fontId="3" fillId="18" borderId="10" xfId="60" applyNumberFormat="1" applyFont="1" applyFill="1" applyBorder="1" applyAlignment="1" applyProtection="1">
      <alignment horizontal="right" vertical="center" wrapText="1"/>
      <protection/>
    </xf>
    <xf numFmtId="49" fontId="0" fillId="0" borderId="30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60" applyNumberFormat="1" applyFont="1" applyFill="1" applyBorder="1" applyAlignment="1" applyProtection="1">
      <alignment horizontal="right" vertical="center" wrapText="1"/>
      <protection locked="0"/>
    </xf>
    <xf numFmtId="49" fontId="0" fillId="0" borderId="31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46" xfId="60" applyNumberFormat="1" applyFont="1" applyFill="1" applyBorder="1" applyAlignment="1" applyProtection="1">
      <alignment horizontal="right" vertical="center" wrapText="1"/>
      <protection locked="0"/>
    </xf>
    <xf numFmtId="49" fontId="0" fillId="0" borderId="47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24" xfId="60" applyFont="1" applyFill="1" applyBorder="1" applyAlignment="1" applyProtection="1">
      <alignment horizontal="left" vertical="center" wrapText="1" indent="1"/>
      <protection/>
    </xf>
    <xf numFmtId="164" fontId="3" fillId="0" borderId="48" xfId="60" applyNumberFormat="1" applyFont="1" applyFill="1" applyBorder="1" applyAlignment="1" applyProtection="1">
      <alignment horizontal="right" vertical="center" wrapText="1"/>
      <protection locked="0"/>
    </xf>
    <xf numFmtId="49" fontId="0" fillId="0" borderId="34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60" applyNumberFormat="1" applyFont="1" applyFill="1" applyBorder="1" applyAlignment="1" applyProtection="1">
      <alignment horizontal="right" vertical="center" wrapText="1"/>
      <protection locked="0"/>
    </xf>
    <xf numFmtId="49" fontId="0" fillId="0" borderId="32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25" xfId="60" applyFont="1" applyFill="1" applyBorder="1" applyAlignment="1" applyProtection="1">
      <alignment horizontal="left" vertical="center" wrapText="1" indent="1"/>
      <protection/>
    </xf>
    <xf numFmtId="164" fontId="0" fillId="18" borderId="42" xfId="60" applyNumberFormat="1" applyFont="1" applyFill="1" applyBorder="1" applyAlignment="1" applyProtection="1">
      <alignment horizontal="right" vertical="center" wrapText="1"/>
      <protection/>
    </xf>
    <xf numFmtId="164" fontId="0" fillId="18" borderId="40" xfId="60" applyNumberFormat="1" applyFont="1" applyFill="1" applyBorder="1" applyAlignment="1" applyProtection="1">
      <alignment horizontal="right" vertical="center" wrapText="1"/>
      <protection/>
    </xf>
    <xf numFmtId="0" fontId="0" fillId="0" borderId="26" xfId="60" applyFont="1" applyFill="1" applyBorder="1" applyAlignment="1" applyProtection="1">
      <alignment horizontal="left" vertical="center" wrapText="1" indent="2"/>
      <protection/>
    </xf>
    <xf numFmtId="164" fontId="3" fillId="0" borderId="10" xfId="6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60" applyFont="1" applyFill="1" applyBorder="1" applyAlignment="1" applyProtection="1">
      <alignment horizontal="left" vertical="center" wrapText="1" indent="1"/>
      <protection/>
    </xf>
    <xf numFmtId="164" fontId="4" fillId="18" borderId="10" xfId="60" applyNumberFormat="1" applyFont="1" applyFill="1" applyBorder="1" applyAlignment="1" applyProtection="1">
      <alignment horizontal="right" vertical="center" wrapText="1"/>
      <protection/>
    </xf>
    <xf numFmtId="49" fontId="3" fillId="0" borderId="12" xfId="60" applyNumberFormat="1" applyFont="1" applyFill="1" applyBorder="1" applyAlignment="1" applyProtection="1">
      <alignment horizontal="left" vertical="center" wrapText="1" indent="1"/>
      <protection/>
    </xf>
    <xf numFmtId="164" fontId="7" fillId="18" borderId="46" xfId="60" applyNumberFormat="1" applyFont="1" applyFill="1" applyBorder="1" applyAlignment="1" applyProtection="1">
      <alignment horizontal="right" vertical="center" wrapText="1"/>
      <protection/>
    </xf>
    <xf numFmtId="0" fontId="0" fillId="0" borderId="25" xfId="60" applyFont="1" applyFill="1" applyBorder="1" applyAlignment="1" applyProtection="1">
      <alignment horizontal="left" vertical="center" wrapText="1" indent="2"/>
      <protection/>
    </xf>
    <xf numFmtId="164" fontId="7" fillId="18" borderId="41" xfId="60" applyNumberFormat="1" applyFont="1" applyFill="1" applyBorder="1" applyAlignment="1" applyProtection="1">
      <alignment horizontal="right" vertical="center" wrapText="1"/>
      <protection/>
    </xf>
    <xf numFmtId="49" fontId="0" fillId="0" borderId="33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6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Alignment="1" applyProtection="1">
      <alignment vertical="center" wrapText="1"/>
      <protection/>
    </xf>
    <xf numFmtId="164" fontId="3" fillId="0" borderId="0" xfId="60" applyNumberFormat="1" applyFont="1" applyFill="1" applyBorder="1" applyAlignment="1" applyProtection="1">
      <alignment vertical="center" wrapText="1"/>
      <protection/>
    </xf>
    <xf numFmtId="0" fontId="3" fillId="0" borderId="20" xfId="60" applyFont="1" applyFill="1" applyBorder="1" applyAlignment="1" applyProtection="1">
      <alignment vertical="center" wrapText="1"/>
      <protection/>
    </xf>
    <xf numFmtId="164" fontId="3" fillId="18" borderId="38" xfId="60" applyNumberFormat="1" applyFont="1" applyFill="1" applyBorder="1" applyAlignment="1" applyProtection="1">
      <alignment vertical="center" wrapText="1"/>
      <protection/>
    </xf>
    <xf numFmtId="164" fontId="0" fillId="0" borderId="45" xfId="60" applyNumberFormat="1" applyFont="1" applyFill="1" applyBorder="1" applyAlignment="1" applyProtection="1">
      <alignment vertical="center" wrapText="1"/>
      <protection locked="0"/>
    </xf>
    <xf numFmtId="164" fontId="0" fillId="0" borderId="40" xfId="60" applyNumberFormat="1" applyFont="1" applyFill="1" applyBorder="1" applyAlignment="1" applyProtection="1">
      <alignment vertical="center" wrapText="1"/>
      <protection locked="0"/>
    </xf>
    <xf numFmtId="0" fontId="0" fillId="0" borderId="50" xfId="60" applyFont="1" applyFill="1" applyBorder="1" applyAlignment="1" applyProtection="1">
      <alignment horizontal="left" vertical="center" wrapText="1" indent="1"/>
      <protection/>
    </xf>
    <xf numFmtId="164" fontId="0" fillId="0" borderId="41" xfId="60" applyNumberFormat="1" applyFont="1" applyFill="1" applyBorder="1" applyAlignment="1" applyProtection="1">
      <alignment vertical="center" wrapText="1"/>
      <protection locked="0"/>
    </xf>
    <xf numFmtId="0" fontId="0" fillId="0" borderId="0" xfId="60" applyFont="1" applyFill="1" applyBorder="1" applyAlignment="1" applyProtection="1">
      <alignment horizontal="left" vertical="center" wrapText="1" indent="1"/>
      <protection/>
    </xf>
    <xf numFmtId="164" fontId="0" fillId="18" borderId="41" xfId="60" applyNumberFormat="1" applyFont="1" applyFill="1" applyBorder="1" applyAlignment="1" applyProtection="1">
      <alignment vertical="center" wrapText="1"/>
      <protection locked="0"/>
    </xf>
    <xf numFmtId="0" fontId="0" fillId="0" borderId="19" xfId="60" applyFont="1" applyFill="1" applyBorder="1" applyAlignment="1" applyProtection="1">
      <alignment horizontal="left" vertical="center" wrapText="1" indent="6"/>
      <protection/>
    </xf>
    <xf numFmtId="164" fontId="0" fillId="0" borderId="49" xfId="60" applyNumberFormat="1" applyFont="1" applyFill="1" applyBorder="1" applyAlignment="1" applyProtection="1">
      <alignment vertical="center" wrapText="1"/>
      <protection locked="0"/>
    </xf>
    <xf numFmtId="164" fontId="3" fillId="18" borderId="10" xfId="60" applyNumberFormat="1" applyFont="1" applyFill="1" applyBorder="1" applyAlignment="1" applyProtection="1">
      <alignment vertical="center" wrapText="1"/>
      <protection/>
    </xf>
    <xf numFmtId="164" fontId="0" fillId="0" borderId="42" xfId="60" applyNumberFormat="1" applyFont="1" applyFill="1" applyBorder="1" applyAlignment="1" applyProtection="1">
      <alignment vertical="center" wrapText="1"/>
      <protection locked="0"/>
    </xf>
    <xf numFmtId="0" fontId="0" fillId="0" borderId="22" xfId="60" applyFont="1" applyFill="1" applyBorder="1" applyAlignment="1" applyProtection="1" quotePrefix="1">
      <alignment horizontal="left" indent="6"/>
      <protection/>
    </xf>
    <xf numFmtId="164" fontId="3" fillId="0" borderId="10" xfId="60" applyNumberFormat="1" applyFont="1" applyFill="1" applyBorder="1" applyAlignment="1" applyProtection="1">
      <alignment vertical="center" wrapText="1"/>
      <protection locked="0"/>
    </xf>
    <xf numFmtId="164" fontId="0" fillId="18" borderId="40" xfId="60" applyNumberFormat="1" applyFont="1" applyFill="1" applyBorder="1" applyAlignment="1" applyProtection="1">
      <alignment vertical="center" wrapText="1"/>
      <protection/>
    </xf>
    <xf numFmtId="164" fontId="0" fillId="0" borderId="46" xfId="60" applyNumberFormat="1" applyFont="1" applyFill="1" applyBorder="1" applyAlignment="1" applyProtection="1">
      <alignment vertical="center" wrapText="1"/>
      <protection locked="0"/>
    </xf>
    <xf numFmtId="164" fontId="0" fillId="19" borderId="49" xfId="60" applyNumberFormat="1" applyFont="1" applyFill="1" applyBorder="1" applyAlignment="1" applyProtection="1">
      <alignment horizontal="right" vertical="center" wrapText="1"/>
      <protection locked="0"/>
    </xf>
    <xf numFmtId="164" fontId="3" fillId="18" borderId="51" xfId="60" applyNumberFormat="1" applyFont="1" applyFill="1" applyBorder="1" applyAlignment="1" applyProtection="1">
      <alignment horizontal="right" vertical="center" wrapText="1"/>
      <protection/>
    </xf>
    <xf numFmtId="3" fontId="3" fillId="18" borderId="10" xfId="60" applyNumberFormat="1" applyFont="1" applyFill="1" applyBorder="1" applyAlignment="1" applyProtection="1">
      <alignment horizontal="right" vertical="center" wrapText="1"/>
      <protection/>
    </xf>
    <xf numFmtId="3" fontId="0" fillId="18" borderId="45" xfId="60" applyNumberFormat="1" applyFont="1" applyFill="1" applyBorder="1" applyAlignment="1" applyProtection="1">
      <alignment horizontal="right" vertical="center" wrapText="1"/>
      <protection/>
    </xf>
    <xf numFmtId="3" fontId="0" fillId="18" borderId="40" xfId="60" applyNumberFormat="1" applyFont="1" applyFill="1" applyBorder="1" applyAlignment="1" applyProtection="1">
      <alignment horizontal="right" vertical="center" wrapText="1"/>
      <protection/>
    </xf>
    <xf numFmtId="0" fontId="0" fillId="0" borderId="22" xfId="60" applyFont="1" applyFill="1" applyBorder="1" applyAlignment="1" applyProtection="1">
      <alignment horizontal="left" indent="5"/>
      <protection/>
    </xf>
    <xf numFmtId="3" fontId="0" fillId="18" borderId="46" xfId="60" applyNumberFormat="1" applyFont="1" applyFill="1" applyBorder="1" applyAlignment="1" applyProtection="1">
      <alignment horizontal="right" vertical="center" wrapText="1"/>
      <protection/>
    </xf>
    <xf numFmtId="3" fontId="0" fillId="18" borderId="41" xfId="60" applyNumberFormat="1" applyFont="1" applyFill="1" applyBorder="1" applyAlignment="1" applyProtection="1">
      <alignment horizontal="right" vertical="center" wrapText="1"/>
      <protection/>
    </xf>
    <xf numFmtId="0" fontId="0" fillId="0" borderId="19" xfId="60" applyFont="1" applyFill="1" applyBorder="1" applyAlignment="1" applyProtection="1">
      <alignment horizontal="left" indent="5"/>
      <protection/>
    </xf>
    <xf numFmtId="3" fontId="0" fillId="18" borderId="49" xfId="60" applyNumberFormat="1" applyFont="1" applyFill="1" applyBorder="1" applyAlignment="1" applyProtection="1">
      <alignment horizontal="right" vertical="center" wrapText="1"/>
      <protection/>
    </xf>
    <xf numFmtId="164" fontId="3" fillId="0" borderId="12" xfId="0" applyNumberFormat="1" applyFont="1" applyFill="1" applyBorder="1" applyAlignment="1">
      <alignment horizontal="centerContinuous" vertical="center" wrapText="1"/>
    </xf>
    <xf numFmtId="164" fontId="3" fillId="0" borderId="13" xfId="0" applyNumberFormat="1" applyFont="1" applyFill="1" applyBorder="1" applyAlignment="1">
      <alignment horizontal="centerContinuous" vertical="center" wrapText="1"/>
    </xf>
    <xf numFmtId="164" fontId="3" fillId="0" borderId="10" xfId="0" applyNumberFormat="1" applyFont="1" applyFill="1" applyBorder="1" applyAlignment="1">
      <alignment horizontal="centerContinuous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52" xfId="0" applyNumberFormat="1" applyFont="1" applyFill="1" applyBorder="1" applyAlignment="1">
      <alignment horizontal="center" vertical="center" wrapText="1"/>
    </xf>
    <xf numFmtId="164" fontId="0" fillId="0" borderId="53" xfId="0" applyNumberFormat="1" applyFont="1" applyFill="1" applyBorder="1" applyAlignment="1">
      <alignment horizontal="left" vertical="center" wrapText="1" indent="1"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2" xfId="0" applyNumberFormat="1" applyFont="1" applyFill="1" applyBorder="1" applyAlignment="1">
      <alignment horizontal="left" vertical="center" wrapText="1" indent="1"/>
    </xf>
    <xf numFmtId="164" fontId="3" fillId="0" borderId="47" xfId="0" applyNumberFormat="1" applyFont="1" applyFill="1" applyBorder="1" applyAlignment="1">
      <alignment horizontal="left" vertical="center" wrapText="1" indent="1"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20" fillId="0" borderId="0" xfId="61" applyFont="1" applyAlignment="1">
      <alignment vertical="center" wrapText="1"/>
      <protection/>
    </xf>
    <xf numFmtId="3" fontId="20" fillId="0" borderId="22" xfId="61" applyNumberFormat="1" applyFont="1" applyFill="1" applyBorder="1" applyAlignment="1">
      <alignment vertical="center" shrinkToFit="1"/>
      <protection/>
    </xf>
    <xf numFmtId="0" fontId="18" fillId="0" borderId="0" xfId="61" applyFont="1" applyAlignment="1">
      <alignment vertical="center" wrapText="1"/>
      <protection/>
    </xf>
    <xf numFmtId="0" fontId="21" fillId="0" borderId="0" xfId="61" applyFont="1">
      <alignment/>
      <protection/>
    </xf>
    <xf numFmtId="0" fontId="20" fillId="16" borderId="0" xfId="61" applyFont="1" applyFill="1">
      <alignment/>
      <protection/>
    </xf>
    <xf numFmtId="3" fontId="18" fillId="0" borderId="22" xfId="61" applyNumberFormat="1" applyFont="1" applyBorder="1" applyAlignment="1">
      <alignment horizontal="center" vertical="center" wrapText="1"/>
      <protection/>
    </xf>
    <xf numFmtId="0" fontId="18" fillId="0" borderId="0" xfId="61" applyFont="1" applyAlignment="1">
      <alignment horizontal="center"/>
      <protection/>
    </xf>
    <xf numFmtId="0" fontId="20" fillId="0" borderId="22" xfId="61" applyFont="1" applyFill="1" applyBorder="1" applyAlignment="1">
      <alignment vertical="center" wrapText="1"/>
      <protection/>
    </xf>
    <xf numFmtId="3" fontId="20" fillId="0" borderId="22" xfId="61" applyNumberFormat="1" applyFont="1" applyFill="1" applyBorder="1" applyAlignment="1">
      <alignment vertical="center" wrapText="1"/>
      <protection/>
    </xf>
    <xf numFmtId="3" fontId="18" fillId="18" borderId="22" xfId="61" applyNumberFormat="1" applyFont="1" applyFill="1" applyBorder="1" applyAlignment="1">
      <alignment vertical="center" wrapText="1"/>
      <protection/>
    </xf>
    <xf numFmtId="0" fontId="20" fillId="16" borderId="22" xfId="61" applyFont="1" applyFill="1" applyBorder="1" applyAlignment="1">
      <alignment vertical="center" wrapText="1"/>
      <protection/>
    </xf>
    <xf numFmtId="0" fontId="20" fillId="16" borderId="26" xfId="61" applyFont="1" applyFill="1" applyBorder="1" applyAlignment="1">
      <alignment vertical="center" wrapText="1"/>
      <protection/>
    </xf>
    <xf numFmtId="3" fontId="18" fillId="0" borderId="0" xfId="61" applyNumberFormat="1" applyFont="1">
      <alignment/>
      <protection/>
    </xf>
    <xf numFmtId="0" fontId="18" fillId="0" borderId="0" xfId="61" applyFont="1">
      <alignment/>
      <protection/>
    </xf>
    <xf numFmtId="0" fontId="18" fillId="16" borderId="0" xfId="61" applyFont="1" applyFill="1" applyBorder="1" applyAlignment="1">
      <alignment vertical="center" wrapText="1"/>
      <protection/>
    </xf>
    <xf numFmtId="3" fontId="15" fillId="16" borderId="0" xfId="61" applyNumberFormat="1" applyFont="1" applyFill="1" applyBorder="1" applyAlignment="1">
      <alignment vertical="center" wrapText="1"/>
      <protection/>
    </xf>
    <xf numFmtId="0" fontId="18" fillId="16" borderId="54" xfId="61" applyFont="1" applyFill="1" applyBorder="1" applyAlignment="1">
      <alignment vertical="center" wrapText="1"/>
      <protection/>
    </xf>
    <xf numFmtId="3" fontId="18" fillId="16" borderId="54" xfId="61" applyNumberFormat="1" applyFont="1" applyFill="1" applyBorder="1" applyAlignment="1">
      <alignment vertical="center" wrapText="1"/>
      <protection/>
    </xf>
    <xf numFmtId="0" fontId="18" fillId="16" borderId="22" xfId="61" applyFont="1" applyFill="1" applyBorder="1" applyAlignment="1">
      <alignment horizontal="center" vertical="center" wrapText="1"/>
      <protection/>
    </xf>
    <xf numFmtId="49" fontId="18" fillId="16" borderId="22" xfId="61" applyNumberFormat="1" applyFont="1" applyFill="1" applyBorder="1" applyAlignment="1">
      <alignment horizontal="center" vertical="center" wrapText="1"/>
      <protection/>
    </xf>
    <xf numFmtId="3" fontId="18" fillId="18" borderId="22" xfId="61" applyNumberFormat="1" applyFont="1" applyFill="1" applyBorder="1" applyAlignment="1">
      <alignment horizontal="right" vertical="center" wrapText="1"/>
      <protection/>
    </xf>
    <xf numFmtId="0" fontId="20" fillId="0" borderId="22" xfId="61" applyFont="1" applyFill="1" applyBorder="1" applyAlignment="1">
      <alignment horizontal="left" vertical="center" wrapText="1"/>
      <protection/>
    </xf>
    <xf numFmtId="0" fontId="18" fillId="0" borderId="22" xfId="61" applyFont="1" applyFill="1" applyBorder="1" applyAlignment="1">
      <alignment vertical="center" wrapText="1"/>
      <protection/>
    </xf>
    <xf numFmtId="0" fontId="22" fillId="0" borderId="0" xfId="61" applyFont="1" applyAlignment="1">
      <alignment vertical="center" wrapText="1"/>
      <protection/>
    </xf>
    <xf numFmtId="0" fontId="20" fillId="0" borderId="0" xfId="61" applyFont="1" applyAlignment="1">
      <alignment wrapText="1"/>
      <protection/>
    </xf>
    <xf numFmtId="164" fontId="0" fillId="18" borderId="40" xfId="60" applyNumberFormat="1" applyFont="1" applyFill="1" applyBorder="1" applyAlignment="1" applyProtection="1">
      <alignment vertical="center" wrapText="1"/>
      <protection locked="0"/>
    </xf>
    <xf numFmtId="164" fontId="0" fillId="0" borderId="48" xfId="6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0" applyFont="1" applyFill="1">
      <alignment/>
      <protection/>
    </xf>
    <xf numFmtId="0" fontId="5" fillId="0" borderId="0" xfId="60" applyFont="1" applyFill="1">
      <alignment/>
      <protection/>
    </xf>
    <xf numFmtId="164" fontId="0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0" fontId="0" fillId="0" borderId="22" xfId="60" applyFont="1" applyFill="1" applyBorder="1" applyAlignment="1" applyProtection="1">
      <alignment horizontal="left" vertical="center" wrapText="1" indent="1"/>
      <protection/>
    </xf>
    <xf numFmtId="0" fontId="13" fillId="0" borderId="22" xfId="60" applyFont="1" applyFill="1" applyBorder="1" applyAlignment="1" applyProtection="1">
      <alignment horizontal="left" vertical="center" wrapText="1" indent="1"/>
      <protection/>
    </xf>
    <xf numFmtId="0" fontId="19" fillId="0" borderId="13" xfId="0" applyFont="1" applyBorder="1" applyAlignment="1" applyProtection="1">
      <alignment horizontal="center" wrapText="1"/>
      <protection/>
    </xf>
    <xf numFmtId="0" fontId="18" fillId="0" borderId="34" xfId="0" applyFont="1" applyBorder="1" applyAlignment="1" applyProtection="1">
      <alignment horizontal="center" wrapText="1"/>
      <protection/>
    </xf>
    <xf numFmtId="0" fontId="18" fillId="0" borderId="32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164" fontId="0" fillId="18" borderId="40" xfId="0" applyNumberFormat="1" applyFont="1" applyFill="1" applyBorder="1" applyAlignment="1" applyProtection="1">
      <alignment vertical="center" wrapText="1"/>
      <protection locked="0"/>
    </xf>
    <xf numFmtId="16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5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2" xfId="0" applyNumberFormat="1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 applyProtection="1">
      <alignment horizontal="left" vertical="center" wrapText="1"/>
      <protection/>
    </xf>
    <xf numFmtId="164" fontId="3" fillId="0" borderId="17" xfId="0" applyNumberFormat="1" applyFont="1" applyFill="1" applyBorder="1" applyAlignment="1">
      <alignment horizontal="centerContinuous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0" fillId="7" borderId="25" xfId="0" applyNumberFormat="1" applyFont="1" applyFill="1" applyBorder="1" applyAlignment="1" applyProtection="1">
      <alignment vertical="center" shrinkToFit="1"/>
      <protection locked="0"/>
    </xf>
    <xf numFmtId="164" fontId="0" fillId="7" borderId="22" xfId="0" applyNumberFormat="1" applyFont="1" applyFill="1" applyBorder="1" applyAlignment="1" applyProtection="1">
      <alignment vertical="center" shrinkToFit="1"/>
      <protection locked="0"/>
    </xf>
    <xf numFmtId="164" fontId="0" fillId="0" borderId="22" xfId="0" applyNumberFormat="1" applyFont="1" applyFill="1" applyBorder="1" applyAlignment="1" applyProtection="1">
      <alignment vertical="center" shrinkToFit="1"/>
      <protection locked="0"/>
    </xf>
    <xf numFmtId="164" fontId="0" fillId="0" borderId="50" xfId="0" applyNumberFormat="1" applyFont="1" applyFill="1" applyBorder="1" applyAlignment="1" applyProtection="1">
      <alignment vertical="center" shrinkToFit="1"/>
      <protection locked="0"/>
    </xf>
    <xf numFmtId="164" fontId="3" fillId="18" borderId="13" xfId="0" applyNumberFormat="1" applyFont="1" applyFill="1" applyBorder="1" applyAlignment="1" applyProtection="1">
      <alignment vertical="center" shrinkToFit="1"/>
      <protection/>
    </xf>
    <xf numFmtId="164" fontId="3" fillId="7" borderId="23" xfId="0" applyNumberFormat="1" applyFont="1" applyFill="1" applyBorder="1" applyAlignment="1" applyProtection="1">
      <alignment horizontal="right" vertical="center" shrinkToFit="1"/>
      <protection locked="0"/>
    </xf>
    <xf numFmtId="164" fontId="3" fillId="0" borderId="22" xfId="0" applyNumberFormat="1" applyFont="1" applyFill="1" applyBorder="1" applyAlignment="1" applyProtection="1">
      <alignment horizontal="right" vertical="center" shrinkToFit="1"/>
      <protection locked="0"/>
    </xf>
    <xf numFmtId="164" fontId="3" fillId="0" borderId="50" xfId="0" applyNumberFormat="1" applyFont="1" applyFill="1" applyBorder="1" applyAlignment="1" applyProtection="1">
      <alignment horizontal="right" vertical="center" shrinkToFit="1"/>
      <protection locked="0"/>
    </xf>
    <xf numFmtId="164" fontId="0" fillId="7" borderId="22" xfId="0" applyNumberFormat="1" applyFont="1" applyFill="1" applyBorder="1" applyAlignment="1" applyProtection="1">
      <alignment horizontal="right" vertical="center" shrinkToFit="1"/>
      <protection locked="0"/>
    </xf>
    <xf numFmtId="164" fontId="0" fillId="7" borderId="23" xfId="0" applyNumberFormat="1" applyFont="1" applyFill="1" applyBorder="1" applyAlignment="1" applyProtection="1">
      <alignment horizontal="right" vertical="center" shrinkToFit="1"/>
      <protection locked="0"/>
    </xf>
    <xf numFmtId="164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164" fontId="0" fillId="0" borderId="56" xfId="0" applyNumberFormat="1" applyFont="1" applyFill="1" applyBorder="1" applyAlignment="1" applyProtection="1">
      <alignment horizontal="right" vertical="center" shrinkToFit="1"/>
      <protection locked="0"/>
    </xf>
    <xf numFmtId="164" fontId="3" fillId="18" borderId="13" xfId="0" applyNumberFormat="1" applyFont="1" applyFill="1" applyBorder="1" applyAlignment="1" applyProtection="1">
      <alignment horizontal="right" vertical="center" shrinkToFit="1"/>
      <protection/>
    </xf>
    <xf numFmtId="164" fontId="0" fillId="7" borderId="42" xfId="0" applyNumberFormat="1" applyFont="1" applyFill="1" applyBorder="1" applyAlignment="1" applyProtection="1">
      <alignment vertical="center" shrinkToFit="1"/>
      <protection locked="0"/>
    </xf>
    <xf numFmtId="164" fontId="0" fillId="7" borderId="40" xfId="0" applyNumberFormat="1" applyFont="1" applyFill="1" applyBorder="1" applyAlignment="1" applyProtection="1">
      <alignment vertical="center" shrinkToFit="1"/>
      <protection locked="0"/>
    </xf>
    <xf numFmtId="164" fontId="0" fillId="0" borderId="40" xfId="0" applyNumberFormat="1" applyFont="1" applyFill="1" applyBorder="1" applyAlignment="1" applyProtection="1">
      <alignment vertical="center" shrinkToFit="1"/>
      <protection locked="0"/>
    </xf>
    <xf numFmtId="164" fontId="3" fillId="18" borderId="10" xfId="0" applyNumberFormat="1" applyFont="1" applyFill="1" applyBorder="1" applyAlignment="1" applyProtection="1">
      <alignment vertical="center" shrinkToFit="1"/>
      <protection/>
    </xf>
    <xf numFmtId="164" fontId="0" fillId="7" borderId="46" xfId="0" applyNumberFormat="1" applyFont="1" applyFill="1" applyBorder="1" applyAlignment="1" applyProtection="1">
      <alignment horizontal="right" vertical="center" shrinkToFit="1"/>
      <protection locked="0"/>
    </xf>
    <xf numFmtId="164" fontId="0" fillId="7" borderId="40" xfId="0" applyNumberFormat="1" applyFont="1" applyFill="1" applyBorder="1" applyAlignment="1" applyProtection="1">
      <alignment horizontal="right" vertical="center" shrinkToFit="1"/>
      <protection locked="0"/>
    </xf>
    <xf numFmtId="164" fontId="0" fillId="7" borderId="42" xfId="0" applyNumberFormat="1" applyFont="1" applyFill="1" applyBorder="1" applyAlignment="1" applyProtection="1">
      <alignment horizontal="right" vertical="center" shrinkToFit="1"/>
      <protection locked="0"/>
    </xf>
    <xf numFmtId="164" fontId="3" fillId="18" borderId="1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60" applyFont="1" applyFill="1" applyAlignment="1" applyProtection="1">
      <alignment horizontal="left" wrapText="1" indent="1"/>
      <protection/>
    </xf>
    <xf numFmtId="164" fontId="3" fillId="18" borderId="13" xfId="0" applyNumberFormat="1" applyFont="1" applyFill="1" applyBorder="1" applyAlignment="1">
      <alignment vertical="center" shrinkToFit="1"/>
    </xf>
    <xf numFmtId="164" fontId="3" fillId="18" borderId="24" xfId="0" applyNumberFormat="1" applyFont="1" applyFill="1" applyBorder="1" applyAlignment="1" applyProtection="1">
      <alignment horizontal="right" vertical="center" shrinkToFit="1"/>
      <protection/>
    </xf>
    <xf numFmtId="164" fontId="0" fillId="18" borderId="10" xfId="0" applyNumberFormat="1" applyFont="1" applyFill="1" applyBorder="1" applyAlignment="1" applyProtection="1">
      <alignment vertical="center" shrinkToFit="1"/>
      <protection/>
    </xf>
    <xf numFmtId="164" fontId="3" fillId="18" borderId="10" xfId="0" applyNumberFormat="1" applyFont="1" applyFill="1" applyBorder="1" applyAlignment="1">
      <alignment vertical="center" shrinkToFit="1"/>
    </xf>
    <xf numFmtId="164" fontId="3" fillId="18" borderId="48" xfId="0" applyNumberFormat="1" applyFont="1" applyFill="1" applyBorder="1" applyAlignment="1" applyProtection="1">
      <alignment horizontal="right" vertical="center" shrinkToFit="1"/>
      <protection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57" xfId="0" applyNumberFormat="1" applyFont="1" applyFill="1" applyBorder="1" applyAlignment="1" applyProtection="1">
      <alignment horizontal="right" vertical="center" shrinkToFit="1"/>
      <protection locked="0"/>
    </xf>
    <xf numFmtId="164" fontId="0" fillId="0" borderId="50" xfId="0" applyNumberFormat="1" applyFont="1" applyFill="1" applyBorder="1" applyAlignment="1" applyProtection="1">
      <alignment horizontal="right" vertical="center" shrinkToFit="1"/>
      <protection locked="0"/>
    </xf>
    <xf numFmtId="164" fontId="0" fillId="0" borderId="57" xfId="0" applyNumberFormat="1" applyFont="1" applyFill="1" applyBorder="1" applyAlignment="1" applyProtection="1">
      <alignment horizontal="right" vertical="center" shrinkToFit="1"/>
      <protection locked="0"/>
    </xf>
    <xf numFmtId="164" fontId="0" fillId="0" borderId="46" xfId="0" applyNumberFormat="1" applyFont="1" applyFill="1" applyBorder="1" applyAlignment="1" applyProtection="1">
      <alignment horizontal="right" vertical="center" shrinkToFit="1"/>
      <protection locked="0"/>
    </xf>
    <xf numFmtId="164" fontId="0" fillId="0" borderId="40" xfId="0" applyNumberFormat="1" applyFont="1" applyFill="1" applyBorder="1" applyAlignment="1" applyProtection="1">
      <alignment horizontal="right" vertical="center" shrinkToFit="1"/>
      <protection locked="0"/>
    </xf>
    <xf numFmtId="164" fontId="0" fillId="0" borderId="42" xfId="0" applyNumberFormat="1" applyFont="1" applyFill="1" applyBorder="1" applyAlignment="1" applyProtection="1">
      <alignment horizontal="right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right" vertical="center" shrinkToFit="1"/>
      <protection locked="0"/>
    </xf>
    <xf numFmtId="164" fontId="0" fillId="18" borderId="56" xfId="0" applyNumberFormat="1" applyFont="1" applyFill="1" applyBorder="1" applyAlignment="1" applyProtection="1">
      <alignment vertical="center" shrinkToFit="1"/>
      <protection locked="0"/>
    </xf>
    <xf numFmtId="164" fontId="3" fillId="18" borderId="56" xfId="0" applyNumberFormat="1" applyFont="1" applyFill="1" applyBorder="1" applyAlignment="1" applyProtection="1">
      <alignment vertical="center" shrinkToFit="1"/>
      <protection locked="0"/>
    </xf>
    <xf numFmtId="164" fontId="0" fillId="18" borderId="42" xfId="0" applyNumberFormat="1" applyFont="1" applyFill="1" applyBorder="1" applyAlignment="1" applyProtection="1">
      <alignment vertical="center" shrinkToFit="1"/>
      <protection locked="0"/>
    </xf>
    <xf numFmtId="164" fontId="3" fillId="18" borderId="42" xfId="0" applyNumberFormat="1" applyFont="1" applyFill="1" applyBorder="1" applyAlignment="1" applyProtection="1">
      <alignment vertical="center" shrinkToFit="1"/>
      <protection locked="0"/>
    </xf>
    <xf numFmtId="164" fontId="0" fillId="18" borderId="22" xfId="0" applyNumberFormat="1" applyFont="1" applyFill="1" applyBorder="1" applyAlignment="1" applyProtection="1">
      <alignment vertical="center" shrinkToFit="1"/>
      <protection locked="0"/>
    </xf>
    <xf numFmtId="164" fontId="3" fillId="18" borderId="58" xfId="60" applyNumberFormat="1" applyFont="1" applyFill="1" applyBorder="1" applyAlignment="1" applyProtection="1">
      <alignment vertical="center" wrapText="1"/>
      <protection/>
    </xf>
    <xf numFmtId="164" fontId="3" fillId="18" borderId="52" xfId="60" applyNumberFormat="1" applyFont="1" applyFill="1" applyBorder="1" applyAlignment="1" applyProtection="1">
      <alignment horizontal="right" vertical="center" wrapText="1"/>
      <protection/>
    </xf>
    <xf numFmtId="164" fontId="0" fillId="16" borderId="40" xfId="0" applyNumberFormat="1" applyFont="1" applyFill="1" applyBorder="1" applyAlignment="1" applyProtection="1">
      <alignment vertical="center" wrapText="1"/>
      <protection locked="0"/>
    </xf>
    <xf numFmtId="164" fontId="0" fillId="7" borderId="25" xfId="0" applyNumberFormat="1" applyFont="1" applyFill="1" applyBorder="1" applyAlignment="1" applyProtection="1">
      <alignment horizontal="right" vertical="center" shrinkToFit="1"/>
      <protection locked="0"/>
    </xf>
    <xf numFmtId="164" fontId="0" fillId="18" borderId="25" xfId="0" applyNumberFormat="1" applyFont="1" applyFill="1" applyBorder="1" applyAlignment="1" applyProtection="1">
      <alignment vertical="center" shrinkToFit="1"/>
      <protection locked="0"/>
    </xf>
    <xf numFmtId="164" fontId="3" fillId="7" borderId="13" xfId="0" applyNumberFormat="1" applyFont="1" applyFill="1" applyBorder="1" applyAlignment="1" applyProtection="1">
      <alignment horizontal="right" vertical="center" shrinkToFit="1"/>
      <protection locked="0"/>
    </xf>
    <xf numFmtId="164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64" fontId="0" fillId="18" borderId="10" xfId="0" applyNumberFormat="1" applyFont="1" applyFill="1" applyBorder="1" applyAlignment="1" applyProtection="1">
      <alignment vertical="center" shrinkToFit="1"/>
      <protection locked="0"/>
    </xf>
    <xf numFmtId="0" fontId="18" fillId="0" borderId="30" xfId="61" applyFont="1" applyBorder="1" applyAlignment="1">
      <alignment horizontal="center" vertical="center" wrapText="1"/>
      <protection/>
    </xf>
    <xf numFmtId="0" fontId="18" fillId="0" borderId="18" xfId="61" applyFont="1" applyBorder="1" applyAlignment="1">
      <alignment horizontal="center" vertical="center" wrapText="1"/>
      <protection/>
    </xf>
    <xf numFmtId="3" fontId="18" fillId="0" borderId="18" xfId="61" applyNumberFormat="1" applyFont="1" applyBorder="1" applyAlignment="1">
      <alignment horizontal="center" vertical="center" wrapText="1"/>
      <protection/>
    </xf>
    <xf numFmtId="3" fontId="18" fillId="0" borderId="45" xfId="61" applyNumberFormat="1" applyFont="1" applyBorder="1" applyAlignment="1">
      <alignment horizontal="center" vertical="center" wrapText="1"/>
      <protection/>
    </xf>
    <xf numFmtId="0" fontId="20" fillId="0" borderId="29" xfId="61" applyFont="1" applyBorder="1" applyAlignment="1">
      <alignment horizontal="center" vertical="center" wrapText="1"/>
      <protection/>
    </xf>
    <xf numFmtId="3" fontId="18" fillId="18" borderId="40" xfId="61" applyNumberFormat="1" applyFont="1" applyFill="1" applyBorder="1" applyAlignment="1">
      <alignment vertical="center" shrinkToFit="1"/>
      <protection/>
    </xf>
    <xf numFmtId="0" fontId="18" fillId="0" borderId="33" xfId="61" applyFont="1" applyBorder="1" applyAlignment="1">
      <alignment horizontal="center" vertical="center" wrapText="1"/>
      <protection/>
    </xf>
    <xf numFmtId="0" fontId="18" fillId="0" borderId="19" xfId="61" applyFont="1" applyBorder="1" applyAlignment="1">
      <alignment vertical="center" wrapText="1"/>
      <protection/>
    </xf>
    <xf numFmtId="3" fontId="18" fillId="18" borderId="19" xfId="61" applyNumberFormat="1" applyFont="1" applyFill="1" applyBorder="1" applyAlignment="1">
      <alignment vertical="center" shrinkToFit="1"/>
      <protection/>
    </xf>
    <xf numFmtId="164" fontId="0" fillId="0" borderId="40" xfId="60" applyNumberFormat="1" applyFont="1" applyFill="1" applyBorder="1" applyAlignment="1" applyProtection="1">
      <alignment horizontal="right" vertical="center" wrapText="1"/>
      <protection locked="0"/>
    </xf>
    <xf numFmtId="0" fontId="3" fillId="0" borderId="47" xfId="60" applyFont="1" applyFill="1" applyBorder="1" applyAlignment="1" applyProtection="1">
      <alignment horizontal="left" vertical="center" wrapText="1" indent="1"/>
      <protection/>
    </xf>
    <xf numFmtId="0" fontId="3" fillId="0" borderId="24" xfId="60" applyFont="1" applyFill="1" applyBorder="1" applyAlignment="1" applyProtection="1">
      <alignment horizontal="left" vertical="center" wrapText="1" indent="1"/>
      <protection/>
    </xf>
    <xf numFmtId="164" fontId="3" fillId="18" borderId="46" xfId="60" applyNumberFormat="1" applyFont="1" applyFill="1" applyBorder="1" applyAlignment="1" applyProtection="1">
      <alignment horizontal="right" vertical="center" wrapText="1"/>
      <protection/>
    </xf>
    <xf numFmtId="164" fontId="0" fillId="0" borderId="22" xfId="60" applyNumberFormat="1" applyFont="1" applyFill="1" applyBorder="1" applyAlignment="1" applyProtection="1">
      <alignment horizontal="right" vertical="center" wrapText="1"/>
      <protection locked="0"/>
    </xf>
    <xf numFmtId="164" fontId="3" fillId="18" borderId="40" xfId="60" applyNumberFormat="1" applyFont="1" applyFill="1" applyBorder="1" applyAlignment="1" applyProtection="1">
      <alignment horizontal="right" vertical="center" wrapText="1"/>
      <protection/>
    </xf>
    <xf numFmtId="0" fontId="0" fillId="0" borderId="19" xfId="60" applyFont="1" applyFill="1" applyBorder="1" applyAlignment="1" applyProtection="1">
      <alignment horizontal="left" vertical="center" wrapText="1" indent="1"/>
      <protection/>
    </xf>
    <xf numFmtId="164" fontId="0" fillId="0" borderId="19" xfId="60" applyNumberFormat="1" applyFont="1" applyFill="1" applyBorder="1" applyAlignment="1" applyProtection="1">
      <alignment horizontal="right" vertical="center" wrapText="1"/>
      <protection locked="0"/>
    </xf>
    <xf numFmtId="164" fontId="3" fillId="18" borderId="49" xfId="60" applyNumberFormat="1" applyFont="1" applyFill="1" applyBorder="1" applyAlignment="1" applyProtection="1">
      <alignment horizontal="right" vertical="center" wrapText="1"/>
      <protection/>
    </xf>
    <xf numFmtId="0" fontId="20" fillId="0" borderId="26" xfId="61" applyFont="1" applyFill="1" applyBorder="1" applyAlignment="1">
      <alignment vertical="center" wrapText="1"/>
      <protection/>
    </xf>
    <xf numFmtId="3" fontId="20" fillId="0" borderId="26" xfId="61" applyNumberFormat="1" applyFont="1" applyFill="1" applyBorder="1" applyAlignment="1">
      <alignment vertical="center" shrinkToFit="1"/>
      <protection/>
    </xf>
    <xf numFmtId="164" fontId="0" fillId="0" borderId="59" xfId="0" applyNumberFormat="1" applyFont="1" applyFill="1" applyBorder="1" applyAlignment="1">
      <alignment horizontal="left" vertical="center" wrapText="1" indent="1"/>
    </xf>
    <xf numFmtId="164" fontId="0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6" xfId="0" applyNumberFormat="1" applyFont="1" applyFill="1" applyBorder="1" applyAlignment="1" applyProtection="1">
      <alignment vertical="center" shrinkToFit="1"/>
      <protection locked="0"/>
    </xf>
    <xf numFmtId="164" fontId="0" fillId="0" borderId="60" xfId="0" applyNumberFormat="1" applyFont="1" applyFill="1" applyBorder="1" applyAlignment="1" applyProtection="1">
      <alignment vertical="center" shrinkToFit="1"/>
      <protection locked="0"/>
    </xf>
    <xf numFmtId="164" fontId="0" fillId="18" borderId="57" xfId="0" applyNumberFormat="1" applyFont="1" applyFill="1" applyBorder="1" applyAlignment="1" applyProtection="1">
      <alignment vertical="center" shrinkToFit="1"/>
      <protection locked="0"/>
    </xf>
    <xf numFmtId="164" fontId="0" fillId="0" borderId="52" xfId="0" applyNumberFormat="1" applyFont="1" applyFill="1" applyBorder="1" applyAlignment="1">
      <alignment horizontal="left" vertical="center" wrapText="1" indent="1"/>
    </xf>
    <xf numFmtId="164" fontId="3" fillId="18" borderId="43" xfId="0" applyNumberFormat="1" applyFont="1" applyFill="1" applyBorder="1" applyAlignment="1" applyProtection="1">
      <alignment vertical="center" shrinkToFit="1"/>
      <protection locked="0"/>
    </xf>
    <xf numFmtId="164" fontId="0" fillId="0" borderId="41" xfId="0" applyNumberFormat="1" applyFont="1" applyFill="1" applyBorder="1" applyAlignment="1" applyProtection="1">
      <alignment vertical="center" shrinkToFit="1"/>
      <protection locked="0"/>
    </xf>
    <xf numFmtId="164" fontId="0" fillId="18" borderId="46" xfId="0" applyNumberFormat="1" applyFont="1" applyFill="1" applyBorder="1" applyAlignment="1" applyProtection="1">
      <alignment vertical="center" shrinkToFit="1"/>
      <protection locked="0"/>
    </xf>
    <xf numFmtId="164" fontId="3" fillId="18" borderId="10" xfId="0" applyNumberFormat="1" applyFont="1" applyFill="1" applyBorder="1" applyAlignment="1" applyProtection="1">
      <alignment vertical="center" shrinkToFi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7" borderId="26" xfId="0" applyNumberFormat="1" applyFont="1" applyFill="1" applyBorder="1" applyAlignment="1" applyProtection="1">
      <alignment vertical="center" shrinkToFit="1"/>
      <protection locked="0"/>
    </xf>
    <xf numFmtId="164" fontId="0" fillId="18" borderId="26" xfId="0" applyNumberFormat="1" applyFont="1" applyFill="1" applyBorder="1" applyAlignment="1" applyProtection="1">
      <alignment vertical="center" shrinkToFit="1"/>
      <protection locked="0"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7" borderId="26" xfId="0" applyNumberFormat="1" applyFont="1" applyFill="1" applyBorder="1" applyAlignment="1" applyProtection="1">
      <alignment horizontal="right" vertical="center" shrinkToFit="1"/>
      <protection locked="0"/>
    </xf>
    <xf numFmtId="164" fontId="0" fillId="0" borderId="60" xfId="0" applyNumberFormat="1" applyFont="1" applyFill="1" applyBorder="1" applyAlignment="1" applyProtection="1">
      <alignment horizontal="right" vertical="center" shrinkToFit="1"/>
      <protection locked="0"/>
    </xf>
    <xf numFmtId="164" fontId="0" fillId="7" borderId="41" xfId="0" applyNumberFormat="1" applyFont="1" applyFill="1" applyBorder="1" applyAlignment="1" applyProtection="1">
      <alignment horizontal="right" vertical="center" shrinkToFit="1"/>
      <protection locked="0"/>
    </xf>
    <xf numFmtId="164" fontId="0" fillId="0" borderId="41" xfId="0" applyNumberFormat="1" applyFont="1" applyFill="1" applyBorder="1" applyAlignment="1" applyProtection="1">
      <alignment horizontal="right" vertical="center" shrinkToFit="1"/>
      <protection locked="0"/>
    </xf>
    <xf numFmtId="164" fontId="3" fillId="18" borderId="38" xfId="0" applyNumberFormat="1" applyFont="1" applyFill="1" applyBorder="1" applyAlignment="1" applyProtection="1">
      <alignment vertical="center" wrapText="1"/>
      <protection/>
    </xf>
    <xf numFmtId="164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61" xfId="60" applyFont="1" applyFill="1" applyBorder="1" applyAlignment="1" applyProtection="1">
      <alignment horizontal="left" vertical="center" wrapText="1"/>
      <protection/>
    </xf>
    <xf numFmtId="164" fontId="12" fillId="0" borderId="11" xfId="60" applyNumberFormat="1" applyFont="1" applyFill="1" applyBorder="1" applyAlignment="1" applyProtection="1">
      <alignment horizontal="left" vertical="center"/>
      <protection/>
    </xf>
    <xf numFmtId="164" fontId="4" fillId="0" borderId="11" xfId="60" applyNumberFormat="1" applyFont="1" applyFill="1" applyBorder="1" applyAlignment="1" applyProtection="1">
      <alignment horizontal="left" vertical="center"/>
      <protection/>
    </xf>
    <xf numFmtId="0" fontId="3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 horizontal="center" wrapText="1"/>
      <protection/>
    </xf>
    <xf numFmtId="164" fontId="3" fillId="0" borderId="0" xfId="60" applyNumberFormat="1" applyFont="1" applyFill="1" applyBorder="1" applyAlignment="1" applyProtection="1">
      <alignment horizontal="center" vertical="center"/>
      <protection/>
    </xf>
    <xf numFmtId="164" fontId="3" fillId="0" borderId="62" xfId="0" applyNumberFormat="1" applyFont="1" applyFill="1" applyBorder="1" applyAlignment="1">
      <alignment horizontal="center" vertical="center" wrapText="1"/>
    </xf>
    <xf numFmtId="164" fontId="3" fillId="0" borderId="63" xfId="0" applyNumberFormat="1" applyFont="1" applyFill="1" applyBorder="1" applyAlignment="1">
      <alignment horizontal="center" vertical="center" wrapText="1"/>
    </xf>
    <xf numFmtId="164" fontId="3" fillId="0" borderId="58" xfId="0" applyNumberFormat="1" applyFont="1" applyFill="1" applyBorder="1" applyAlignment="1">
      <alignment horizontal="center" vertical="center" wrapText="1"/>
    </xf>
    <xf numFmtId="164" fontId="3" fillId="0" borderId="64" xfId="0" applyNumberFormat="1" applyFont="1" applyFill="1" applyBorder="1" applyAlignment="1">
      <alignment horizontal="center" vertical="center" wrapText="1"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 2" xfId="58"/>
    <cellStyle name="Normál 2 2" xfId="59"/>
    <cellStyle name="Normál_KVRENMUNKA" xfId="60"/>
    <cellStyle name="Normál_Munkafüzet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Em&#337;di\Dokumentumok\Munka\2005%20&#233;vi%20el&#337;terjeszt&#233;sek\Dokumentumok\koncepci&#243;2004\SZ&#193;MOLGAT&#19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33;s%20mell&#233;kletei%20saj&#225;t%20pldfebr%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01;S%20MELL%20FEBR%2015%20NYOMTATHAT&#21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egy&#233;b%20el&#337;terjeszt&#233;sek\2008\ktgvet&#233;si%20rendelet%20mell2008%20v&#233;g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Em&#337;di\Dokumentumok\Munka\2005%20&#233;vi%20el&#337;terjeszt&#233;sek\Dokumentumok\koncepci&#243;2004\SZ&#193;MOLGAT&#193;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ce\K&#246;z&#246;s\Dokumentumok\Dokumentumok\koncepci&#243;%202007\koncepci&#243;%20mell&#233;klete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koncepci&#243;2004\SZ&#193;MOLGAT&#19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2">
        <row r="39">
          <cell r="C39">
            <v>3536504</v>
          </cell>
        </row>
        <row r="53">
          <cell r="C53">
            <v>3778085.5096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v kiad önk alap"/>
      <sheetName val="normatív tám"/>
      <sheetName val="norm összehasonlítás"/>
      <sheetName val="bevételek intként"/>
      <sheetName val="kiadások intként"/>
      <sheetName val="létszám"/>
      <sheetName val="ph kiadásai alap"/>
      <sheetName val="szociális"/>
      <sheetName val="felhalm alap"/>
      <sheetName val="felújítási alap"/>
      <sheetName val="műk. mérleg"/>
      <sheetName val="felhalm.mérleg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150"/>
  <sheetViews>
    <sheetView zoomScale="120" zoomScaleNormal="120" zoomScaleSheetLayoutView="120" workbookViewId="0" topLeftCell="A1">
      <selection activeCell="D10" sqref="D10"/>
    </sheetView>
  </sheetViews>
  <sheetFormatPr defaultColWidth="9.00390625" defaultRowHeight="12.75"/>
  <cols>
    <col min="1" max="1" width="7.50390625" style="233" customWidth="1"/>
    <col min="2" max="2" width="71.875" style="233" customWidth="1"/>
    <col min="3" max="5" width="13.00390625" style="233" customWidth="1"/>
    <col min="6" max="16384" width="9.375" style="233" customWidth="1"/>
  </cols>
  <sheetData>
    <row r="1" spans="1:5" ht="15.75" customHeight="1">
      <c r="A1" s="3" t="s">
        <v>249</v>
      </c>
      <c r="B1" s="3"/>
      <c r="C1" s="3"/>
      <c r="D1" s="3"/>
      <c r="E1" s="3"/>
    </row>
    <row r="2" spans="1:5" ht="15.75" customHeight="1" thickBot="1">
      <c r="A2" s="357" t="s">
        <v>5</v>
      </c>
      <c r="B2" s="357"/>
      <c r="C2" s="20"/>
      <c r="D2" s="20"/>
      <c r="E2" s="20"/>
    </row>
    <row r="3" spans="1:5" ht="37.5" customHeight="1" thickBot="1">
      <c r="A3" s="124" t="s">
        <v>297</v>
      </c>
      <c r="B3" s="125" t="s">
        <v>279</v>
      </c>
      <c r="C3" s="126" t="s">
        <v>356</v>
      </c>
      <c r="D3" s="126" t="s">
        <v>361</v>
      </c>
      <c r="E3" s="126" t="s">
        <v>134</v>
      </c>
    </row>
    <row r="4" spans="1:5" s="4" customFormat="1" ht="12" customHeight="1" thickBot="1">
      <c r="A4" s="124">
        <v>1</v>
      </c>
      <c r="B4" s="125">
        <v>2</v>
      </c>
      <c r="C4" s="126">
        <v>3</v>
      </c>
      <c r="D4" s="125">
        <v>5</v>
      </c>
      <c r="E4" s="126">
        <v>6</v>
      </c>
    </row>
    <row r="5" spans="1:5" s="1" customFormat="1" ht="12" customHeight="1" thickBot="1">
      <c r="A5" s="127" t="s">
        <v>250</v>
      </c>
      <c r="B5" s="128" t="s">
        <v>29</v>
      </c>
      <c r="C5" s="129">
        <f>+C6+C19+C29</f>
        <v>37317</v>
      </c>
      <c r="D5" s="129">
        <f>+D6+D19+D29</f>
        <v>3768</v>
      </c>
      <c r="E5" s="129">
        <f aca="true" t="shared" si="0" ref="E5:E36">SUM(C5:D5)</f>
        <v>41085</v>
      </c>
    </row>
    <row r="6" spans="1:5" s="1" customFormat="1" ht="12" customHeight="1" thickBot="1">
      <c r="A6" s="130" t="s">
        <v>251</v>
      </c>
      <c r="B6" s="95" t="s">
        <v>212</v>
      </c>
      <c r="C6" s="131">
        <f>SUM(C7+C11+C12+C16+C17+C18)</f>
        <v>34323</v>
      </c>
      <c r="D6" s="131">
        <f>SUM(D7+D11+D12+D16+D17+D18)</f>
        <v>2022</v>
      </c>
      <c r="E6" s="129">
        <f t="shared" si="0"/>
        <v>36345</v>
      </c>
    </row>
    <row r="7" spans="1:5" s="1" customFormat="1" ht="12" customHeight="1" thickBot="1">
      <c r="A7" s="132" t="s">
        <v>327</v>
      </c>
      <c r="B7" s="43" t="s">
        <v>285</v>
      </c>
      <c r="C7" s="133">
        <f>SUM(C8:C10)</f>
        <v>8349</v>
      </c>
      <c r="D7" s="133">
        <f>SUM(D8:D10)</f>
        <v>860</v>
      </c>
      <c r="E7" s="129">
        <f t="shared" si="0"/>
        <v>9209</v>
      </c>
    </row>
    <row r="8" spans="1:5" s="1" customFormat="1" ht="12" customHeight="1" thickBot="1">
      <c r="A8" s="132"/>
      <c r="B8" s="134" t="s">
        <v>224</v>
      </c>
      <c r="C8" s="324">
        <v>3200</v>
      </c>
      <c r="D8" s="324">
        <v>421</v>
      </c>
      <c r="E8" s="129">
        <f t="shared" si="0"/>
        <v>3621</v>
      </c>
    </row>
    <row r="9" spans="1:5" s="1" customFormat="1" ht="12" customHeight="1" thickBot="1">
      <c r="A9" s="132"/>
      <c r="B9" s="134" t="s">
        <v>225</v>
      </c>
      <c r="C9" s="324"/>
      <c r="D9" s="324"/>
      <c r="E9" s="129">
        <f t="shared" si="0"/>
        <v>0</v>
      </c>
    </row>
    <row r="10" spans="1:5" s="1" customFormat="1" ht="12" customHeight="1" thickBot="1">
      <c r="A10" s="132"/>
      <c r="B10" s="134" t="s">
        <v>226</v>
      </c>
      <c r="C10" s="324">
        <v>5149</v>
      </c>
      <c r="D10" s="324">
        <v>439</v>
      </c>
      <c r="E10" s="129">
        <f t="shared" si="0"/>
        <v>5588</v>
      </c>
    </row>
    <row r="11" spans="1:5" s="1" customFormat="1" ht="12" customHeight="1" thickBot="1">
      <c r="A11" s="132" t="s">
        <v>328</v>
      </c>
      <c r="B11" s="43" t="s">
        <v>298</v>
      </c>
      <c r="C11" s="324"/>
      <c r="D11" s="324"/>
      <c r="E11" s="129">
        <f t="shared" si="0"/>
        <v>0</v>
      </c>
    </row>
    <row r="12" spans="1:5" s="1" customFormat="1" ht="12" customHeight="1" thickBot="1">
      <c r="A12" s="132" t="s">
        <v>329</v>
      </c>
      <c r="B12" s="43" t="s">
        <v>286</v>
      </c>
      <c r="C12" s="133">
        <f>SUM(C13:C15)</f>
        <v>23711</v>
      </c>
      <c r="D12" s="133">
        <f>SUM(D13:D15)</f>
        <v>266</v>
      </c>
      <c r="E12" s="129">
        <f t="shared" si="0"/>
        <v>23977</v>
      </c>
    </row>
    <row r="13" spans="1:5" s="1" customFormat="1" ht="12" customHeight="1" thickBot="1">
      <c r="A13" s="132"/>
      <c r="B13" s="134" t="s">
        <v>227</v>
      </c>
      <c r="C13" s="324">
        <v>2114</v>
      </c>
      <c r="D13" s="324">
        <v>266</v>
      </c>
      <c r="E13" s="129">
        <f t="shared" si="0"/>
        <v>2380</v>
      </c>
    </row>
    <row r="14" spans="1:5" s="1" customFormat="1" ht="12" customHeight="1" thickBot="1">
      <c r="A14" s="132"/>
      <c r="B14" s="134" t="s">
        <v>228</v>
      </c>
      <c r="C14" s="324">
        <v>2223</v>
      </c>
      <c r="D14" s="324"/>
      <c r="E14" s="129">
        <f t="shared" si="0"/>
        <v>2223</v>
      </c>
    </row>
    <row r="15" spans="1:5" s="1" customFormat="1" ht="12" customHeight="1" thickBot="1">
      <c r="A15" s="132"/>
      <c r="B15" s="134" t="s">
        <v>229</v>
      </c>
      <c r="C15" s="324">
        <v>19374</v>
      </c>
      <c r="D15" s="324"/>
      <c r="E15" s="129">
        <f t="shared" si="0"/>
        <v>19374</v>
      </c>
    </row>
    <row r="16" spans="1:5" s="1" customFormat="1" ht="12" customHeight="1" thickBot="1">
      <c r="A16" s="132" t="s">
        <v>330</v>
      </c>
      <c r="B16" s="43" t="s">
        <v>30</v>
      </c>
      <c r="C16" s="135">
        <v>191</v>
      </c>
      <c r="D16" s="135">
        <v>198</v>
      </c>
      <c r="E16" s="129">
        <f t="shared" si="0"/>
        <v>389</v>
      </c>
    </row>
    <row r="17" spans="1:5" s="1" customFormat="1" ht="12" customHeight="1" thickBot="1">
      <c r="A17" s="132" t="s">
        <v>331</v>
      </c>
      <c r="B17" s="43" t="s">
        <v>31</v>
      </c>
      <c r="C17" s="135">
        <v>2072</v>
      </c>
      <c r="D17" s="135">
        <v>698</v>
      </c>
      <c r="E17" s="129">
        <f t="shared" si="0"/>
        <v>2770</v>
      </c>
    </row>
    <row r="18" spans="1:5" s="1" customFormat="1" ht="12" customHeight="1" thickBot="1">
      <c r="A18" s="132" t="s">
        <v>338</v>
      </c>
      <c r="B18" s="43" t="s">
        <v>32</v>
      </c>
      <c r="C18" s="135"/>
      <c r="D18" s="135"/>
      <c r="E18" s="129">
        <f t="shared" si="0"/>
        <v>0</v>
      </c>
    </row>
    <row r="19" spans="1:5" s="1" customFormat="1" ht="12" customHeight="1">
      <c r="A19" s="127" t="s">
        <v>252</v>
      </c>
      <c r="B19" s="128" t="s">
        <v>235</v>
      </c>
      <c r="C19" s="129">
        <f>SUM(C20:C28)</f>
        <v>2994</v>
      </c>
      <c r="D19" s="129">
        <f>SUM(D20:D28)</f>
        <v>1746</v>
      </c>
      <c r="E19" s="129">
        <f t="shared" si="0"/>
        <v>4740</v>
      </c>
    </row>
    <row r="20" spans="1:5" s="1" customFormat="1" ht="12" customHeight="1">
      <c r="A20" s="132" t="s">
        <v>300</v>
      </c>
      <c r="B20" s="43" t="s">
        <v>37</v>
      </c>
      <c r="C20" s="328"/>
      <c r="D20" s="328"/>
      <c r="E20" s="329">
        <f t="shared" si="0"/>
        <v>0</v>
      </c>
    </row>
    <row r="21" spans="1:5" s="1" customFormat="1" ht="12" customHeight="1">
      <c r="A21" s="132" t="s">
        <v>301</v>
      </c>
      <c r="B21" s="43" t="s">
        <v>38</v>
      </c>
      <c r="C21" s="328"/>
      <c r="D21" s="328"/>
      <c r="E21" s="329">
        <f t="shared" si="0"/>
        <v>0</v>
      </c>
    </row>
    <row r="22" spans="1:5" s="1" customFormat="1" ht="12" customHeight="1">
      <c r="A22" s="132" t="s">
        <v>302</v>
      </c>
      <c r="B22" s="43" t="s">
        <v>39</v>
      </c>
      <c r="C22" s="328">
        <v>150</v>
      </c>
      <c r="D22" s="328">
        <v>-45</v>
      </c>
      <c r="E22" s="329">
        <f t="shared" si="0"/>
        <v>105</v>
      </c>
    </row>
    <row r="23" spans="1:5" s="1" customFormat="1" ht="12" customHeight="1">
      <c r="A23" s="132" t="s">
        <v>303</v>
      </c>
      <c r="B23" s="43" t="s">
        <v>40</v>
      </c>
      <c r="C23" s="328"/>
      <c r="D23" s="328"/>
      <c r="E23" s="329">
        <f t="shared" si="0"/>
        <v>0</v>
      </c>
    </row>
    <row r="24" spans="1:5" s="1" customFormat="1" ht="12" customHeight="1">
      <c r="A24" s="132" t="s">
        <v>33</v>
      </c>
      <c r="B24" s="43" t="s">
        <v>41</v>
      </c>
      <c r="C24" s="328"/>
      <c r="D24" s="328"/>
      <c r="E24" s="329">
        <f t="shared" si="0"/>
        <v>0</v>
      </c>
    </row>
    <row r="25" spans="1:5" s="1" customFormat="1" ht="12" customHeight="1">
      <c r="A25" s="132" t="s">
        <v>34</v>
      </c>
      <c r="B25" s="43" t="s">
        <v>42</v>
      </c>
      <c r="C25" s="328">
        <v>890</v>
      </c>
      <c r="D25" s="328">
        <v>1526</v>
      </c>
      <c r="E25" s="329">
        <f t="shared" si="0"/>
        <v>2416</v>
      </c>
    </row>
    <row r="26" spans="1:5" s="1" customFormat="1" ht="12" customHeight="1">
      <c r="A26" s="132" t="s">
        <v>35</v>
      </c>
      <c r="B26" s="43" t="s">
        <v>43</v>
      </c>
      <c r="C26" s="328">
        <v>5</v>
      </c>
      <c r="D26" s="328">
        <v>2</v>
      </c>
      <c r="E26" s="329">
        <f t="shared" si="0"/>
        <v>7</v>
      </c>
    </row>
    <row r="27" spans="1:5" s="1" customFormat="1" ht="12" customHeight="1">
      <c r="A27" s="132" t="s">
        <v>36</v>
      </c>
      <c r="B27" s="43" t="s">
        <v>44</v>
      </c>
      <c r="C27" s="328">
        <v>950</v>
      </c>
      <c r="D27" s="328">
        <v>-82</v>
      </c>
      <c r="E27" s="329">
        <f t="shared" si="0"/>
        <v>868</v>
      </c>
    </row>
    <row r="28" spans="1:5" s="1" customFormat="1" ht="12" customHeight="1" thickBot="1">
      <c r="A28" s="159" t="s">
        <v>233</v>
      </c>
      <c r="B28" s="330" t="s">
        <v>232</v>
      </c>
      <c r="C28" s="331">
        <v>999</v>
      </c>
      <c r="D28" s="331">
        <v>345</v>
      </c>
      <c r="E28" s="332">
        <f t="shared" si="0"/>
        <v>1344</v>
      </c>
    </row>
    <row r="29" spans="1:5" s="1" customFormat="1" ht="12" customHeight="1" thickBot="1">
      <c r="A29" s="325" t="s">
        <v>45</v>
      </c>
      <c r="B29" s="326" t="s">
        <v>47</v>
      </c>
      <c r="C29" s="143"/>
      <c r="D29" s="143"/>
      <c r="E29" s="327">
        <f t="shared" si="0"/>
        <v>0</v>
      </c>
    </row>
    <row r="30" spans="1:5" s="1" customFormat="1" ht="12" customHeight="1" thickBot="1">
      <c r="A30" s="130" t="s">
        <v>254</v>
      </c>
      <c r="B30" s="95" t="s">
        <v>213</v>
      </c>
      <c r="C30" s="136">
        <f>SUM(C31:C38)</f>
        <v>33552</v>
      </c>
      <c r="D30" s="136">
        <f>SUM(D31:D38)</f>
        <v>-304</v>
      </c>
      <c r="E30" s="129">
        <f t="shared" si="0"/>
        <v>33248</v>
      </c>
    </row>
    <row r="31" spans="1:5" s="1" customFormat="1" ht="12" customHeight="1" thickBot="1">
      <c r="A31" s="144" t="s">
        <v>306</v>
      </c>
      <c r="B31" s="46" t="s">
        <v>53</v>
      </c>
      <c r="C31" s="145">
        <v>12034</v>
      </c>
      <c r="D31" s="145"/>
      <c r="E31" s="129">
        <f t="shared" si="0"/>
        <v>12034</v>
      </c>
    </row>
    <row r="32" spans="1:5" s="1" customFormat="1" ht="12" customHeight="1" thickBot="1">
      <c r="A32" s="132" t="s">
        <v>307</v>
      </c>
      <c r="B32" s="43" t="s">
        <v>54</v>
      </c>
      <c r="C32" s="135"/>
      <c r="D32" s="135"/>
      <c r="E32" s="129">
        <f t="shared" si="0"/>
        <v>0</v>
      </c>
    </row>
    <row r="33" spans="1:5" s="1" customFormat="1" ht="12" customHeight="1" thickBot="1">
      <c r="A33" s="132" t="s">
        <v>308</v>
      </c>
      <c r="B33" s="43" t="s">
        <v>55</v>
      </c>
      <c r="C33" s="135">
        <v>475</v>
      </c>
      <c r="D33" s="135">
        <v>3297</v>
      </c>
      <c r="E33" s="129">
        <f t="shared" si="0"/>
        <v>3772</v>
      </c>
    </row>
    <row r="34" spans="1:5" s="1" customFormat="1" ht="12" customHeight="1" thickBot="1">
      <c r="A34" s="146" t="s">
        <v>48</v>
      </c>
      <c r="B34" s="43" t="s">
        <v>211</v>
      </c>
      <c r="C34" s="147">
        <v>21043</v>
      </c>
      <c r="D34" s="147">
        <v>-4490</v>
      </c>
      <c r="E34" s="129">
        <f t="shared" si="0"/>
        <v>16553</v>
      </c>
    </row>
    <row r="35" spans="1:5" s="1" customFormat="1" ht="12" customHeight="1" thickBot="1">
      <c r="A35" s="146" t="s">
        <v>49</v>
      </c>
      <c r="B35" s="43" t="s">
        <v>352</v>
      </c>
      <c r="C35" s="147"/>
      <c r="D35" s="147"/>
      <c r="E35" s="129">
        <f t="shared" si="0"/>
        <v>0</v>
      </c>
    </row>
    <row r="36" spans="1:5" s="1" customFormat="1" ht="12" customHeight="1" thickBot="1">
      <c r="A36" s="132" t="s">
        <v>50</v>
      </c>
      <c r="B36" s="43" t="s">
        <v>57</v>
      </c>
      <c r="C36" s="135"/>
      <c r="D36" s="135"/>
      <c r="E36" s="129">
        <f t="shared" si="0"/>
        <v>0</v>
      </c>
    </row>
    <row r="37" spans="1:5" s="1" customFormat="1" ht="12" customHeight="1" thickBot="1">
      <c r="A37" s="132" t="s">
        <v>51</v>
      </c>
      <c r="B37" s="43" t="s">
        <v>58</v>
      </c>
      <c r="C37" s="135"/>
      <c r="D37" s="135"/>
      <c r="E37" s="129">
        <f aca="true" t="shared" si="1" ref="E37:E68">SUM(C37:D37)</f>
        <v>0</v>
      </c>
    </row>
    <row r="38" spans="1:5" s="1" customFormat="1" ht="12" customHeight="1" thickBot="1">
      <c r="A38" s="132" t="s">
        <v>52</v>
      </c>
      <c r="B38" s="43" t="s">
        <v>59</v>
      </c>
      <c r="C38" s="135"/>
      <c r="D38" s="135">
        <v>889</v>
      </c>
      <c r="E38" s="129">
        <f t="shared" si="1"/>
        <v>889</v>
      </c>
    </row>
    <row r="39" spans="1:5" s="1" customFormat="1" ht="12" customHeight="1" thickBot="1">
      <c r="A39" s="130" t="s">
        <v>255</v>
      </c>
      <c r="B39" s="95" t="s">
        <v>214</v>
      </c>
      <c r="C39" s="136">
        <f>+C40+C46</f>
        <v>16304</v>
      </c>
      <c r="D39" s="136">
        <f>+D40+D46</f>
        <v>13479</v>
      </c>
      <c r="E39" s="129">
        <f t="shared" si="1"/>
        <v>29783</v>
      </c>
    </row>
    <row r="40" spans="1:5" s="1" customFormat="1" ht="12" customHeight="1" thickBot="1">
      <c r="A40" s="144" t="s">
        <v>309</v>
      </c>
      <c r="B40" s="148" t="s">
        <v>62</v>
      </c>
      <c r="C40" s="149">
        <f>SUM(C41:C45)</f>
        <v>12653</v>
      </c>
      <c r="D40" s="149">
        <f>SUM(D41:D45)</f>
        <v>6314</v>
      </c>
      <c r="E40" s="129">
        <f t="shared" si="1"/>
        <v>18967</v>
      </c>
    </row>
    <row r="41" spans="1:5" s="1" customFormat="1" ht="12" customHeight="1" thickBot="1">
      <c r="A41" s="132" t="s">
        <v>311</v>
      </c>
      <c r="B41" s="50" t="s">
        <v>63</v>
      </c>
      <c r="C41" s="135">
        <v>1070</v>
      </c>
      <c r="D41" s="135">
        <v>147</v>
      </c>
      <c r="E41" s="129">
        <f t="shared" si="1"/>
        <v>1217</v>
      </c>
    </row>
    <row r="42" spans="1:5" s="1" customFormat="1" ht="12" customHeight="1" thickBot="1">
      <c r="A42" s="132" t="s">
        <v>312</v>
      </c>
      <c r="B42" s="50" t="s">
        <v>64</v>
      </c>
      <c r="C42" s="135">
        <v>1961</v>
      </c>
      <c r="D42" s="135">
        <v>398</v>
      </c>
      <c r="E42" s="129">
        <f t="shared" si="1"/>
        <v>2359</v>
      </c>
    </row>
    <row r="43" spans="1:5" s="1" customFormat="1" ht="12" customHeight="1" thickBot="1">
      <c r="A43" s="132" t="s">
        <v>313</v>
      </c>
      <c r="B43" s="50" t="s">
        <v>65</v>
      </c>
      <c r="C43" s="135"/>
      <c r="D43" s="135"/>
      <c r="E43" s="129">
        <f t="shared" si="1"/>
        <v>0</v>
      </c>
    </row>
    <row r="44" spans="1:5" s="1" customFormat="1" ht="12" customHeight="1" thickBot="1">
      <c r="A44" s="132" t="s">
        <v>314</v>
      </c>
      <c r="B44" s="50" t="s">
        <v>288</v>
      </c>
      <c r="C44" s="135"/>
      <c r="D44" s="135"/>
      <c r="E44" s="129">
        <f t="shared" si="1"/>
        <v>0</v>
      </c>
    </row>
    <row r="45" spans="1:5" s="1" customFormat="1" ht="12" customHeight="1" thickBot="1">
      <c r="A45" s="132" t="s">
        <v>60</v>
      </c>
      <c r="B45" s="50" t="s">
        <v>66</v>
      </c>
      <c r="C45" s="135">
        <v>9622</v>
      </c>
      <c r="D45" s="135">
        <v>5769</v>
      </c>
      <c r="E45" s="129">
        <f t="shared" si="1"/>
        <v>15391</v>
      </c>
    </row>
    <row r="46" spans="1:5" s="1" customFormat="1" ht="12" customHeight="1" thickBot="1">
      <c r="A46" s="132" t="s">
        <v>310</v>
      </c>
      <c r="B46" s="148" t="s">
        <v>67</v>
      </c>
      <c r="C46" s="150">
        <f>SUM(C47:C51)</f>
        <v>3651</v>
      </c>
      <c r="D46" s="150">
        <f>SUM(D47:D51)</f>
        <v>7165</v>
      </c>
      <c r="E46" s="129">
        <f t="shared" si="1"/>
        <v>10816</v>
      </c>
    </row>
    <row r="47" spans="1:5" s="1" customFormat="1" ht="12" customHeight="1" thickBot="1">
      <c r="A47" s="132" t="s">
        <v>317</v>
      </c>
      <c r="B47" s="50" t="s">
        <v>63</v>
      </c>
      <c r="C47" s="135"/>
      <c r="D47" s="135"/>
      <c r="E47" s="129">
        <f t="shared" si="1"/>
        <v>0</v>
      </c>
    </row>
    <row r="48" spans="1:5" s="1" customFormat="1" ht="12" customHeight="1" thickBot="1">
      <c r="A48" s="132" t="s">
        <v>318</v>
      </c>
      <c r="B48" s="50" t="s">
        <v>64</v>
      </c>
      <c r="C48" s="135">
        <v>221</v>
      </c>
      <c r="D48" s="135"/>
      <c r="E48" s="129">
        <f t="shared" si="1"/>
        <v>221</v>
      </c>
    </row>
    <row r="49" spans="1:5" s="1" customFormat="1" ht="12" customHeight="1" thickBot="1">
      <c r="A49" s="132" t="s">
        <v>319</v>
      </c>
      <c r="B49" s="50" t="s">
        <v>65</v>
      </c>
      <c r="C49" s="135"/>
      <c r="D49" s="135"/>
      <c r="E49" s="129">
        <f t="shared" si="1"/>
        <v>0</v>
      </c>
    </row>
    <row r="50" spans="1:5" s="1" customFormat="1" ht="12" customHeight="1" thickBot="1">
      <c r="A50" s="132" t="s">
        <v>320</v>
      </c>
      <c r="B50" s="50" t="s">
        <v>288</v>
      </c>
      <c r="C50" s="135"/>
      <c r="D50" s="135"/>
      <c r="E50" s="129">
        <f t="shared" si="1"/>
        <v>0</v>
      </c>
    </row>
    <row r="51" spans="1:5" s="1" customFormat="1" ht="12" customHeight="1" thickBot="1">
      <c r="A51" s="146" t="s">
        <v>61</v>
      </c>
      <c r="B51" s="151" t="s">
        <v>202</v>
      </c>
      <c r="C51" s="147">
        <v>3430</v>
      </c>
      <c r="D51" s="147">
        <v>7165</v>
      </c>
      <c r="E51" s="129">
        <f t="shared" si="1"/>
        <v>10595</v>
      </c>
    </row>
    <row r="52" spans="1:5" s="1" customFormat="1" ht="12" customHeight="1" thickBot="1">
      <c r="A52" s="130" t="s">
        <v>68</v>
      </c>
      <c r="B52" s="95" t="s">
        <v>215</v>
      </c>
      <c r="C52" s="136">
        <f>SUM(C53:C55)</f>
        <v>221</v>
      </c>
      <c r="D52" s="136">
        <f>SUM(D53:D55)</f>
        <v>0</v>
      </c>
      <c r="E52" s="129">
        <f t="shared" si="1"/>
        <v>221</v>
      </c>
    </row>
    <row r="53" spans="1:5" s="1" customFormat="1" ht="12" customHeight="1" thickBot="1">
      <c r="A53" s="144" t="s">
        <v>315</v>
      </c>
      <c r="B53" s="46" t="s">
        <v>70</v>
      </c>
      <c r="C53" s="145">
        <v>221</v>
      </c>
      <c r="D53" s="145"/>
      <c r="E53" s="129">
        <f t="shared" si="1"/>
        <v>221</v>
      </c>
    </row>
    <row r="54" spans="1:5" s="1" customFormat="1" ht="12" customHeight="1" thickBot="1">
      <c r="A54" s="139" t="s">
        <v>316</v>
      </c>
      <c r="B54" s="43" t="s">
        <v>223</v>
      </c>
      <c r="C54" s="140"/>
      <c r="D54" s="140"/>
      <c r="E54" s="129">
        <f t="shared" si="1"/>
        <v>0</v>
      </c>
    </row>
    <row r="55" spans="1:5" s="1" customFormat="1" ht="12" customHeight="1" thickBot="1">
      <c r="A55" s="146" t="s">
        <v>69</v>
      </c>
      <c r="B55" s="53" t="s">
        <v>10</v>
      </c>
      <c r="C55" s="147"/>
      <c r="D55" s="147"/>
      <c r="E55" s="129">
        <f t="shared" si="1"/>
        <v>0</v>
      </c>
    </row>
    <row r="56" spans="1:5" s="1" customFormat="1" ht="12" customHeight="1" thickBot="1">
      <c r="A56" s="130" t="s">
        <v>257</v>
      </c>
      <c r="B56" s="95" t="s">
        <v>216</v>
      </c>
      <c r="C56" s="136">
        <f>+C57+C58</f>
        <v>325</v>
      </c>
      <c r="D56" s="136">
        <f>+D57+D58</f>
        <v>82</v>
      </c>
      <c r="E56" s="129">
        <f t="shared" si="1"/>
        <v>407</v>
      </c>
    </row>
    <row r="57" spans="1:5" s="1" customFormat="1" ht="12" customHeight="1" thickBot="1">
      <c r="A57" s="144" t="s">
        <v>71</v>
      </c>
      <c r="B57" s="43" t="s">
        <v>345</v>
      </c>
      <c r="C57" s="145">
        <v>325</v>
      </c>
      <c r="D57" s="145">
        <v>82</v>
      </c>
      <c r="E57" s="129">
        <f t="shared" si="1"/>
        <v>407</v>
      </c>
    </row>
    <row r="58" spans="1:5" s="1" customFormat="1" ht="12" customHeight="1" thickBot="1">
      <c r="A58" s="139" t="s">
        <v>72</v>
      </c>
      <c r="B58" s="43" t="s">
        <v>346</v>
      </c>
      <c r="C58" s="140"/>
      <c r="D58" s="140"/>
      <c r="E58" s="129">
        <f t="shared" si="1"/>
        <v>0</v>
      </c>
    </row>
    <row r="59" spans="1:5" s="1" customFormat="1" ht="17.25" customHeight="1" thickBot="1">
      <c r="A59" s="130" t="s">
        <v>73</v>
      </c>
      <c r="B59" s="95" t="s">
        <v>74</v>
      </c>
      <c r="C59" s="152"/>
      <c r="D59" s="152"/>
      <c r="E59" s="129">
        <f t="shared" si="1"/>
        <v>0</v>
      </c>
    </row>
    <row r="60" spans="1:5" s="1" customFormat="1" ht="12" customHeight="1" thickBot="1">
      <c r="A60" s="130" t="s">
        <v>259</v>
      </c>
      <c r="B60" s="153" t="s">
        <v>75</v>
      </c>
      <c r="C60" s="154">
        <f>+C5+C30+C39+C52+C56+C59</f>
        <v>87719</v>
      </c>
      <c r="D60" s="154">
        <f>+D5+D30+D39+D52+D56+D59</f>
        <v>17025</v>
      </c>
      <c r="E60" s="129">
        <f t="shared" si="1"/>
        <v>104744</v>
      </c>
    </row>
    <row r="61" spans="1:5" s="1" customFormat="1" ht="12" customHeight="1" thickBot="1">
      <c r="A61" s="155" t="s">
        <v>260</v>
      </c>
      <c r="B61" s="95" t="s">
        <v>347</v>
      </c>
      <c r="C61" s="136">
        <f>SUM(C62:C63)</f>
        <v>4298</v>
      </c>
      <c r="D61" s="136">
        <f>SUM(D62:D63)</f>
        <v>0</v>
      </c>
      <c r="E61" s="129">
        <f t="shared" si="1"/>
        <v>4298</v>
      </c>
    </row>
    <row r="62" spans="1:5" s="1" customFormat="1" ht="12" customHeight="1" thickBot="1">
      <c r="A62" s="137" t="s">
        <v>1</v>
      </c>
      <c r="B62" s="42" t="s">
        <v>76</v>
      </c>
      <c r="C62" s="138"/>
      <c r="D62" s="138"/>
      <c r="E62" s="129">
        <f t="shared" si="1"/>
        <v>0</v>
      </c>
    </row>
    <row r="63" spans="1:5" s="1" customFormat="1" ht="12" customHeight="1" thickBot="1">
      <c r="A63" s="141" t="s">
        <v>2</v>
      </c>
      <c r="B63" s="142" t="s">
        <v>77</v>
      </c>
      <c r="C63" s="232">
        <v>4298</v>
      </c>
      <c r="D63" s="232"/>
      <c r="E63" s="129">
        <f t="shared" si="1"/>
        <v>4298</v>
      </c>
    </row>
    <row r="64" spans="1:5" s="1" customFormat="1" ht="12" customHeight="1" thickBot="1">
      <c r="A64" s="155" t="s">
        <v>261</v>
      </c>
      <c r="B64" s="95" t="s">
        <v>348</v>
      </c>
      <c r="C64" s="136">
        <f>SUM(C65,C72)</f>
        <v>4803</v>
      </c>
      <c r="D64" s="136">
        <f>SUM(D65,D72)</f>
        <v>-4803</v>
      </c>
      <c r="E64" s="129">
        <f t="shared" si="1"/>
        <v>0</v>
      </c>
    </row>
    <row r="65" spans="1:5" s="1" customFormat="1" ht="12" customHeight="1" thickBot="1">
      <c r="A65" s="137" t="s">
        <v>78</v>
      </c>
      <c r="B65" s="148" t="s">
        <v>94</v>
      </c>
      <c r="C65" s="156">
        <f>SUM(C66:C71)</f>
        <v>4803</v>
      </c>
      <c r="D65" s="156">
        <f>SUM(D66:D71)</f>
        <v>-4803</v>
      </c>
      <c r="E65" s="129">
        <f t="shared" si="1"/>
        <v>0</v>
      </c>
    </row>
    <row r="66" spans="1:5" s="1" customFormat="1" ht="12" customHeight="1" thickBot="1">
      <c r="A66" s="144" t="s">
        <v>93</v>
      </c>
      <c r="B66" s="157" t="s">
        <v>95</v>
      </c>
      <c r="C66" s="135"/>
      <c r="D66" s="135"/>
      <c r="E66" s="129">
        <f t="shared" si="1"/>
        <v>0</v>
      </c>
    </row>
    <row r="67" spans="1:5" s="1" customFormat="1" ht="12" customHeight="1" thickBot="1">
      <c r="A67" s="144" t="s">
        <v>79</v>
      </c>
      <c r="B67" s="157" t="s">
        <v>96</v>
      </c>
      <c r="C67" s="135">
        <v>4803</v>
      </c>
      <c r="D67" s="135">
        <v>-4803</v>
      </c>
      <c r="E67" s="129">
        <f t="shared" si="1"/>
        <v>0</v>
      </c>
    </row>
    <row r="68" spans="1:5" s="1" customFormat="1" ht="12" customHeight="1" thickBot="1">
      <c r="A68" s="144" t="s">
        <v>80</v>
      </c>
      <c r="B68" s="157" t="s">
        <v>97</v>
      </c>
      <c r="C68" s="140"/>
      <c r="D68" s="140"/>
      <c r="E68" s="129">
        <f t="shared" si="1"/>
        <v>0</v>
      </c>
    </row>
    <row r="69" spans="1:5" s="1" customFormat="1" ht="12" customHeight="1" thickBot="1">
      <c r="A69" s="144" t="s">
        <v>81</v>
      </c>
      <c r="B69" s="157" t="s">
        <v>98</v>
      </c>
      <c r="C69" s="147"/>
      <c r="D69" s="147"/>
      <c r="E69" s="129">
        <f aca="true" t="shared" si="2" ref="E69:E80">SUM(C69:D69)</f>
        <v>0</v>
      </c>
    </row>
    <row r="70" spans="1:5" s="1" customFormat="1" ht="12" customHeight="1" thickBot="1">
      <c r="A70" s="144" t="s">
        <v>82</v>
      </c>
      <c r="B70" s="157" t="s">
        <v>99</v>
      </c>
      <c r="C70" s="147"/>
      <c r="D70" s="147"/>
      <c r="E70" s="129">
        <f t="shared" si="2"/>
        <v>0</v>
      </c>
    </row>
    <row r="71" spans="1:5" s="1" customFormat="1" ht="12" customHeight="1" thickBot="1">
      <c r="A71" s="144" t="s">
        <v>83</v>
      </c>
      <c r="B71" s="157" t="s">
        <v>101</v>
      </c>
      <c r="C71" s="147"/>
      <c r="D71" s="147"/>
      <c r="E71" s="129">
        <f t="shared" si="2"/>
        <v>0</v>
      </c>
    </row>
    <row r="72" spans="1:5" s="1" customFormat="1" ht="12" customHeight="1" thickBot="1">
      <c r="A72" s="144" t="s">
        <v>84</v>
      </c>
      <c r="B72" s="148" t="s">
        <v>102</v>
      </c>
      <c r="C72" s="158">
        <f>SUM(C73:C79)</f>
        <v>0</v>
      </c>
      <c r="D72" s="158">
        <f>SUM(D73:D79)</f>
        <v>0</v>
      </c>
      <c r="E72" s="129">
        <f t="shared" si="2"/>
        <v>0</v>
      </c>
    </row>
    <row r="73" spans="1:5" s="1" customFormat="1" ht="12" customHeight="1" thickBot="1">
      <c r="A73" s="144" t="s">
        <v>85</v>
      </c>
      <c r="B73" s="157" t="s">
        <v>95</v>
      </c>
      <c r="C73" s="135"/>
      <c r="D73" s="135"/>
      <c r="E73" s="129">
        <f t="shared" si="2"/>
        <v>0</v>
      </c>
    </row>
    <row r="74" spans="1:5" s="1" customFormat="1" ht="12" customHeight="1" thickBot="1">
      <c r="A74" s="144" t="s">
        <v>86</v>
      </c>
      <c r="B74" s="157" t="s">
        <v>11</v>
      </c>
      <c r="C74" s="135"/>
      <c r="D74" s="135"/>
      <c r="E74" s="129">
        <f t="shared" si="2"/>
        <v>0</v>
      </c>
    </row>
    <row r="75" spans="1:5" s="1" customFormat="1" ht="12" customHeight="1" thickBot="1">
      <c r="A75" s="144" t="s">
        <v>87</v>
      </c>
      <c r="B75" s="157" t="s">
        <v>12</v>
      </c>
      <c r="C75" s="140"/>
      <c r="D75" s="140"/>
      <c r="E75" s="129">
        <f t="shared" si="2"/>
        <v>0</v>
      </c>
    </row>
    <row r="76" spans="1:5" s="1" customFormat="1" ht="12" customHeight="1" thickBot="1">
      <c r="A76" s="144" t="s">
        <v>88</v>
      </c>
      <c r="B76" s="157" t="s">
        <v>97</v>
      </c>
      <c r="C76" s="135"/>
      <c r="D76" s="135"/>
      <c r="E76" s="129">
        <f t="shared" si="2"/>
        <v>0</v>
      </c>
    </row>
    <row r="77" spans="1:5" s="1" customFormat="1" ht="12" customHeight="1" thickBot="1">
      <c r="A77" s="139" t="s">
        <v>89</v>
      </c>
      <c r="B77" s="151" t="s">
        <v>103</v>
      </c>
      <c r="C77" s="140"/>
      <c r="D77" s="140"/>
      <c r="E77" s="129">
        <f t="shared" si="2"/>
        <v>0</v>
      </c>
    </row>
    <row r="78" spans="1:5" s="1" customFormat="1" ht="12" customHeight="1" thickBot="1">
      <c r="A78" s="132" t="s">
        <v>90</v>
      </c>
      <c r="B78" s="151" t="s">
        <v>99</v>
      </c>
      <c r="C78" s="135"/>
      <c r="D78" s="135"/>
      <c r="E78" s="129">
        <f t="shared" si="2"/>
        <v>0</v>
      </c>
    </row>
    <row r="79" spans="1:5" s="1" customFormat="1" ht="12" customHeight="1" thickBot="1">
      <c r="A79" s="159" t="s">
        <v>91</v>
      </c>
      <c r="B79" s="52" t="s">
        <v>104</v>
      </c>
      <c r="C79" s="160"/>
      <c r="D79" s="160"/>
      <c r="E79" s="129">
        <f t="shared" si="2"/>
        <v>0</v>
      </c>
    </row>
    <row r="80" spans="1:5" s="1" customFormat="1" ht="15" customHeight="1" thickBot="1">
      <c r="A80" s="130" t="s">
        <v>262</v>
      </c>
      <c r="B80" s="95" t="s">
        <v>92</v>
      </c>
      <c r="C80" s="136">
        <f>+C60+C61+C64</f>
        <v>96820</v>
      </c>
      <c r="D80" s="136">
        <f>+D60+D61+D64</f>
        <v>12222</v>
      </c>
      <c r="E80" s="308">
        <f t="shared" si="2"/>
        <v>109042</v>
      </c>
    </row>
    <row r="81" spans="1:3" s="1" customFormat="1" ht="22.5" customHeight="1">
      <c r="A81" s="356"/>
      <c r="B81" s="356"/>
      <c r="C81" s="356"/>
    </row>
    <row r="82" spans="1:5" s="1" customFormat="1" ht="12.75" customHeight="1">
      <c r="A82" s="161"/>
      <c r="B82" s="162"/>
      <c r="C82" s="163"/>
      <c r="D82" s="163"/>
      <c r="E82" s="163"/>
    </row>
    <row r="83" spans="1:3" ht="16.5" customHeight="1">
      <c r="A83" s="361" t="s">
        <v>274</v>
      </c>
      <c r="B83" s="361"/>
      <c r="C83" s="361"/>
    </row>
    <row r="84" spans="1:5" ht="16.5" customHeight="1" thickBot="1">
      <c r="A84" s="358" t="s">
        <v>6</v>
      </c>
      <c r="B84" s="358"/>
      <c r="C84" s="20"/>
      <c r="D84" s="20"/>
      <c r="E84" s="20"/>
    </row>
    <row r="85" spans="1:5" ht="12" customHeight="1" thickBot="1">
      <c r="A85" s="127" t="s">
        <v>250</v>
      </c>
      <c r="B85" s="164" t="s">
        <v>217</v>
      </c>
      <c r="C85" s="165">
        <f>SUM(C86:C90)</f>
        <v>86140</v>
      </c>
      <c r="D85" s="165">
        <f>SUM(D86:D90)</f>
        <v>-3930</v>
      </c>
      <c r="E85" s="165">
        <f aca="true" t="shared" si="3" ref="E85:E116">SUM(C85:D85)</f>
        <v>82210</v>
      </c>
    </row>
    <row r="86" spans="1:5" ht="12" customHeight="1" thickBot="1">
      <c r="A86" s="137" t="s">
        <v>321</v>
      </c>
      <c r="B86" s="42" t="s">
        <v>275</v>
      </c>
      <c r="C86" s="166">
        <v>13961</v>
      </c>
      <c r="D86" s="166">
        <v>3234</v>
      </c>
      <c r="E86" s="165">
        <f t="shared" si="3"/>
        <v>17195</v>
      </c>
    </row>
    <row r="87" spans="1:5" ht="12" customHeight="1" thickBot="1">
      <c r="A87" s="132" t="s">
        <v>322</v>
      </c>
      <c r="B87" s="43" t="s">
        <v>105</v>
      </c>
      <c r="C87" s="167">
        <v>2917</v>
      </c>
      <c r="D87" s="167">
        <v>1278</v>
      </c>
      <c r="E87" s="165">
        <f t="shared" si="3"/>
        <v>4195</v>
      </c>
    </row>
    <row r="88" spans="1:5" ht="12" customHeight="1" thickBot="1">
      <c r="A88" s="132" t="s">
        <v>323</v>
      </c>
      <c r="B88" s="43" t="s">
        <v>344</v>
      </c>
      <c r="C88" s="169">
        <v>20846</v>
      </c>
      <c r="D88" s="169">
        <v>-1064</v>
      </c>
      <c r="E88" s="165">
        <f t="shared" si="3"/>
        <v>19782</v>
      </c>
    </row>
    <row r="89" spans="1:5" ht="12" customHeight="1" thickBot="1">
      <c r="A89" s="132" t="s">
        <v>324</v>
      </c>
      <c r="B89" s="168" t="s">
        <v>106</v>
      </c>
      <c r="C89" s="169"/>
      <c r="D89" s="169"/>
      <c r="E89" s="165">
        <f t="shared" si="3"/>
        <v>0</v>
      </c>
    </row>
    <row r="90" spans="1:5" ht="12" customHeight="1" thickBot="1">
      <c r="A90" s="132" t="s">
        <v>333</v>
      </c>
      <c r="B90" s="170" t="s">
        <v>107</v>
      </c>
      <c r="C90" s="171">
        <f>SUM(C91:C98)</f>
        <v>48416</v>
      </c>
      <c r="D90" s="171">
        <f>SUM(D91:D98)</f>
        <v>-7378</v>
      </c>
      <c r="E90" s="165">
        <f t="shared" si="3"/>
        <v>41038</v>
      </c>
    </row>
    <row r="91" spans="1:5" ht="12" customHeight="1" thickBot="1">
      <c r="A91" s="132" t="s">
        <v>325</v>
      </c>
      <c r="B91" s="43" t="s">
        <v>162</v>
      </c>
      <c r="C91" s="169"/>
      <c r="D91" s="169"/>
      <c r="E91" s="165">
        <f t="shared" si="3"/>
        <v>0</v>
      </c>
    </row>
    <row r="92" spans="1:5" ht="12" customHeight="1" thickBot="1">
      <c r="A92" s="132" t="s">
        <v>326</v>
      </c>
      <c r="B92" s="61" t="s">
        <v>163</v>
      </c>
      <c r="C92" s="169">
        <v>26553</v>
      </c>
      <c r="D92" s="169">
        <v>-5218</v>
      </c>
      <c r="E92" s="165">
        <f t="shared" si="3"/>
        <v>21335</v>
      </c>
    </row>
    <row r="93" spans="1:5" ht="12" customHeight="1" thickBot="1">
      <c r="A93" s="132" t="s">
        <v>334</v>
      </c>
      <c r="B93" s="61" t="s">
        <v>164</v>
      </c>
      <c r="C93" s="169"/>
      <c r="D93" s="169"/>
      <c r="E93" s="165">
        <f t="shared" si="3"/>
        <v>0</v>
      </c>
    </row>
    <row r="94" spans="1:5" ht="12" customHeight="1" thickBot="1">
      <c r="A94" s="132" t="s">
        <v>335</v>
      </c>
      <c r="B94" s="62" t="s">
        <v>165</v>
      </c>
      <c r="C94" s="169">
        <v>1409</v>
      </c>
      <c r="D94" s="169">
        <v>565</v>
      </c>
      <c r="E94" s="165">
        <f t="shared" si="3"/>
        <v>1974</v>
      </c>
    </row>
    <row r="95" spans="1:5" ht="12" customHeight="1" thickBot="1">
      <c r="A95" s="132" t="s">
        <v>336</v>
      </c>
      <c r="B95" s="62" t="s">
        <v>166</v>
      </c>
      <c r="C95" s="169">
        <v>20454</v>
      </c>
      <c r="D95" s="169">
        <v>-2725</v>
      </c>
      <c r="E95" s="165">
        <f t="shared" si="3"/>
        <v>17729</v>
      </c>
    </row>
    <row r="96" spans="1:5" ht="12" customHeight="1" thickBot="1">
      <c r="A96" s="139" t="s">
        <v>337</v>
      </c>
      <c r="B96" s="63" t="s">
        <v>167</v>
      </c>
      <c r="C96" s="169"/>
      <c r="D96" s="169"/>
      <c r="E96" s="165">
        <f t="shared" si="3"/>
        <v>0</v>
      </c>
    </row>
    <row r="97" spans="1:5" ht="12" customHeight="1" thickBot="1">
      <c r="A97" s="132" t="s">
        <v>339</v>
      </c>
      <c r="B97" s="63" t="s">
        <v>168</v>
      </c>
      <c r="C97" s="169"/>
      <c r="D97" s="169"/>
      <c r="E97" s="165">
        <f t="shared" si="3"/>
        <v>0</v>
      </c>
    </row>
    <row r="98" spans="1:5" ht="12" customHeight="1" thickBot="1">
      <c r="A98" s="159" t="s">
        <v>108</v>
      </c>
      <c r="B98" s="172" t="s">
        <v>169</v>
      </c>
      <c r="C98" s="173"/>
      <c r="D98" s="173"/>
      <c r="E98" s="165">
        <f t="shared" si="3"/>
        <v>0</v>
      </c>
    </row>
    <row r="99" spans="1:5" ht="12" customHeight="1" thickBot="1">
      <c r="A99" s="130" t="s">
        <v>251</v>
      </c>
      <c r="B99" s="60" t="s">
        <v>218</v>
      </c>
      <c r="C99" s="174">
        <f>SUM(C100:C106)</f>
        <v>8571</v>
      </c>
      <c r="D99" s="174">
        <f>SUM(D100:D106)</f>
        <v>1505</v>
      </c>
      <c r="E99" s="165">
        <f t="shared" si="3"/>
        <v>10076</v>
      </c>
    </row>
    <row r="100" spans="1:5" ht="12" customHeight="1" thickBot="1">
      <c r="A100" s="144" t="s">
        <v>327</v>
      </c>
      <c r="B100" s="43" t="s">
        <v>236</v>
      </c>
      <c r="C100" s="175">
        <v>8471</v>
      </c>
      <c r="D100" s="175">
        <v>1508</v>
      </c>
      <c r="E100" s="165">
        <f t="shared" si="3"/>
        <v>9979</v>
      </c>
    </row>
    <row r="101" spans="1:5" ht="12" customHeight="1" thickBot="1">
      <c r="A101" s="144" t="s">
        <v>328</v>
      </c>
      <c r="B101" s="43" t="s">
        <v>109</v>
      </c>
      <c r="C101" s="167"/>
      <c r="D101" s="167"/>
      <c r="E101" s="165">
        <f t="shared" si="3"/>
        <v>0</v>
      </c>
    </row>
    <row r="102" spans="1:5" ht="12" customHeight="1" thickBot="1">
      <c r="A102" s="144" t="s">
        <v>329</v>
      </c>
      <c r="B102" s="43" t="s">
        <v>110</v>
      </c>
      <c r="C102" s="167"/>
      <c r="D102" s="167"/>
      <c r="E102" s="165">
        <f t="shared" si="3"/>
        <v>0</v>
      </c>
    </row>
    <row r="103" spans="1:5" ht="12" customHeight="1" thickBot="1">
      <c r="A103" s="144" t="s">
        <v>330</v>
      </c>
      <c r="B103" s="43" t="s">
        <v>111</v>
      </c>
      <c r="C103" s="167"/>
      <c r="D103" s="167"/>
      <c r="E103" s="165">
        <f t="shared" si="3"/>
        <v>0</v>
      </c>
    </row>
    <row r="104" spans="1:5" ht="12" customHeight="1" thickBot="1">
      <c r="A104" s="144" t="s">
        <v>331</v>
      </c>
      <c r="B104" s="43" t="s">
        <v>116</v>
      </c>
      <c r="C104" s="167"/>
      <c r="D104" s="167"/>
      <c r="E104" s="165">
        <f t="shared" si="3"/>
        <v>0</v>
      </c>
    </row>
    <row r="105" spans="1:5" ht="24" customHeight="1" thickBot="1">
      <c r="A105" s="144" t="s">
        <v>338</v>
      </c>
      <c r="B105" s="43" t="s">
        <v>117</v>
      </c>
      <c r="C105" s="167"/>
      <c r="D105" s="167"/>
      <c r="E105" s="165">
        <f t="shared" si="3"/>
        <v>0</v>
      </c>
    </row>
    <row r="106" spans="1:5" ht="12" customHeight="1" thickBot="1">
      <c r="A106" s="144" t="s">
        <v>341</v>
      </c>
      <c r="B106" s="43" t="s">
        <v>118</v>
      </c>
      <c r="C106" s="231">
        <f>SUM(C107:C111)</f>
        <v>100</v>
      </c>
      <c r="D106" s="231">
        <f>SUM(D107:D111)</f>
        <v>-3</v>
      </c>
      <c r="E106" s="165">
        <f t="shared" si="3"/>
        <v>97</v>
      </c>
    </row>
    <row r="107" spans="1:5" ht="12" customHeight="1" thickBot="1">
      <c r="A107" s="144" t="s">
        <v>112</v>
      </c>
      <c r="B107" s="43" t="s">
        <v>158</v>
      </c>
      <c r="C107" s="167"/>
      <c r="D107" s="167"/>
      <c r="E107" s="165">
        <f t="shared" si="3"/>
        <v>0</v>
      </c>
    </row>
    <row r="108" spans="1:5" ht="12" customHeight="1" thickBot="1">
      <c r="A108" s="144" t="s">
        <v>113</v>
      </c>
      <c r="B108" s="61" t="s">
        <v>159</v>
      </c>
      <c r="C108" s="167"/>
      <c r="D108" s="167"/>
      <c r="E108" s="165">
        <f t="shared" si="3"/>
        <v>0</v>
      </c>
    </row>
    <row r="109" spans="1:5" ht="12" customHeight="1" thickBot="1">
      <c r="A109" s="139" t="s">
        <v>114</v>
      </c>
      <c r="B109" s="176" t="s">
        <v>231</v>
      </c>
      <c r="C109" s="169">
        <v>100</v>
      </c>
      <c r="D109" s="169">
        <v>-3</v>
      </c>
      <c r="E109" s="165">
        <f t="shared" si="3"/>
        <v>97</v>
      </c>
    </row>
    <row r="110" spans="1:5" ht="12" customHeight="1" thickBot="1">
      <c r="A110" s="139" t="s">
        <v>115</v>
      </c>
      <c r="B110" s="61" t="s">
        <v>160</v>
      </c>
      <c r="C110" s="169"/>
      <c r="D110" s="169"/>
      <c r="E110" s="165">
        <f t="shared" si="3"/>
        <v>0</v>
      </c>
    </row>
    <row r="111" spans="1:5" ht="12" customHeight="1" thickBot="1">
      <c r="A111" s="146" t="s">
        <v>230</v>
      </c>
      <c r="B111" s="61" t="s">
        <v>161</v>
      </c>
      <c r="C111" s="169"/>
      <c r="D111" s="169"/>
      <c r="E111" s="165">
        <f t="shared" si="3"/>
        <v>0</v>
      </c>
    </row>
    <row r="112" spans="1:5" ht="12" customHeight="1" thickBot="1">
      <c r="A112" s="130" t="s">
        <v>252</v>
      </c>
      <c r="B112" s="60" t="s">
        <v>119</v>
      </c>
      <c r="C112" s="177"/>
      <c r="D112" s="177"/>
      <c r="E112" s="165">
        <f t="shared" si="3"/>
        <v>0</v>
      </c>
    </row>
    <row r="113" spans="1:5" ht="12" customHeight="1" thickBot="1">
      <c r="A113" s="130" t="s">
        <v>253</v>
      </c>
      <c r="B113" s="60" t="s">
        <v>219</v>
      </c>
      <c r="C113" s="174">
        <f>SUM(C114:C115)</f>
        <v>0</v>
      </c>
      <c r="D113" s="174">
        <f>SUM(D114:D115)</f>
        <v>14647</v>
      </c>
      <c r="E113" s="165">
        <f t="shared" si="3"/>
        <v>14647</v>
      </c>
    </row>
    <row r="114" spans="1:5" ht="12" customHeight="1" thickBot="1">
      <c r="A114" s="144" t="s">
        <v>304</v>
      </c>
      <c r="B114" s="46" t="s">
        <v>290</v>
      </c>
      <c r="C114" s="175"/>
      <c r="D114" s="175">
        <v>2205</v>
      </c>
      <c r="E114" s="165">
        <f t="shared" si="3"/>
        <v>2205</v>
      </c>
    </row>
    <row r="115" spans="1:5" ht="12" customHeight="1" thickBot="1">
      <c r="A115" s="132" t="s">
        <v>305</v>
      </c>
      <c r="B115" s="43" t="s">
        <v>291</v>
      </c>
      <c r="C115" s="167"/>
      <c r="D115" s="167">
        <v>12442</v>
      </c>
      <c r="E115" s="165">
        <f t="shared" si="3"/>
        <v>12442</v>
      </c>
    </row>
    <row r="116" spans="1:5" ht="12" customHeight="1" thickBot="1">
      <c r="A116" s="130" t="s">
        <v>254</v>
      </c>
      <c r="B116" s="153" t="s">
        <v>13</v>
      </c>
      <c r="C116" s="174">
        <f>+C85+C99+C112+C113</f>
        <v>94711</v>
      </c>
      <c r="D116" s="174">
        <f>+D85+D99+D112+D113</f>
        <v>12222</v>
      </c>
      <c r="E116" s="165">
        <f t="shared" si="3"/>
        <v>106933</v>
      </c>
    </row>
    <row r="117" spans="1:5" ht="12" customHeight="1" thickBot="1">
      <c r="A117" s="130" t="s">
        <v>255</v>
      </c>
      <c r="B117" s="60" t="s">
        <v>120</v>
      </c>
      <c r="C117" s="174">
        <f>SUM(C118,C127)</f>
        <v>2109</v>
      </c>
      <c r="D117" s="174">
        <f>SUM(D118,D127)</f>
        <v>0</v>
      </c>
      <c r="E117" s="165">
        <f aca="true" t="shared" si="4" ref="E117:E136">SUM(C117:D117)</f>
        <v>2109</v>
      </c>
    </row>
    <row r="118" spans="1:5" ht="12" customHeight="1" thickBot="1">
      <c r="A118" s="144" t="s">
        <v>309</v>
      </c>
      <c r="B118" s="148" t="s">
        <v>127</v>
      </c>
      <c r="C118" s="178">
        <f>SUM(C119:C126)</f>
        <v>0</v>
      </c>
      <c r="D118" s="178">
        <f>SUM(D119:D126)</f>
        <v>0</v>
      </c>
      <c r="E118" s="165">
        <f t="shared" si="4"/>
        <v>0</v>
      </c>
    </row>
    <row r="119" spans="1:5" ht="12" customHeight="1" thickBot="1">
      <c r="A119" s="144" t="s">
        <v>311</v>
      </c>
      <c r="B119" s="157" t="s">
        <v>128</v>
      </c>
      <c r="C119" s="167"/>
      <c r="D119" s="167"/>
      <c r="E119" s="165">
        <f t="shared" si="4"/>
        <v>0</v>
      </c>
    </row>
    <row r="120" spans="1:5" ht="12" customHeight="1" thickBot="1">
      <c r="A120" s="144" t="s">
        <v>312</v>
      </c>
      <c r="B120" s="157" t="s">
        <v>129</v>
      </c>
      <c r="C120" s="167"/>
      <c r="D120" s="167"/>
      <c r="E120" s="165">
        <f t="shared" si="4"/>
        <v>0</v>
      </c>
    </row>
    <row r="121" spans="1:5" ht="12" customHeight="1" thickBot="1">
      <c r="A121" s="144" t="s">
        <v>313</v>
      </c>
      <c r="B121" s="157" t="s">
        <v>15</v>
      </c>
      <c r="C121" s="167"/>
      <c r="D121" s="167"/>
      <c r="E121" s="165">
        <f t="shared" si="4"/>
        <v>0</v>
      </c>
    </row>
    <row r="122" spans="1:5" ht="12" customHeight="1" thickBot="1">
      <c r="A122" s="144" t="s">
        <v>314</v>
      </c>
      <c r="B122" s="157" t="s">
        <v>16</v>
      </c>
      <c r="C122" s="167"/>
      <c r="D122" s="167"/>
      <c r="E122" s="165">
        <f t="shared" si="4"/>
        <v>0</v>
      </c>
    </row>
    <row r="123" spans="1:5" ht="12" customHeight="1" thickBot="1">
      <c r="A123" s="144" t="s">
        <v>60</v>
      </c>
      <c r="B123" s="157" t="s">
        <v>130</v>
      </c>
      <c r="C123" s="167"/>
      <c r="D123" s="167"/>
      <c r="E123" s="165">
        <f t="shared" si="4"/>
        <v>0</v>
      </c>
    </row>
    <row r="124" spans="1:5" ht="12" customHeight="1" thickBot="1">
      <c r="A124" s="144" t="s">
        <v>121</v>
      </c>
      <c r="B124" s="157" t="s">
        <v>131</v>
      </c>
      <c r="C124" s="167"/>
      <c r="D124" s="167"/>
      <c r="E124" s="165">
        <f t="shared" si="4"/>
        <v>0</v>
      </c>
    </row>
    <row r="125" spans="1:5" ht="12" customHeight="1" thickBot="1">
      <c r="A125" s="144" t="s">
        <v>122</v>
      </c>
      <c r="B125" s="157" t="s">
        <v>132</v>
      </c>
      <c r="C125" s="167"/>
      <c r="D125" s="167"/>
      <c r="E125" s="165">
        <f t="shared" si="4"/>
        <v>0</v>
      </c>
    </row>
    <row r="126" spans="1:5" ht="12" customHeight="1" thickBot="1">
      <c r="A126" s="144" t="s">
        <v>123</v>
      </c>
      <c r="B126" s="157" t="s">
        <v>343</v>
      </c>
      <c r="C126" s="167"/>
      <c r="D126" s="167"/>
      <c r="E126" s="165">
        <f t="shared" si="4"/>
        <v>0</v>
      </c>
    </row>
    <row r="127" spans="1:5" ht="12" customHeight="1" thickBot="1">
      <c r="A127" s="144" t="s">
        <v>310</v>
      </c>
      <c r="B127" s="148" t="s">
        <v>142</v>
      </c>
      <c r="C127" s="178">
        <f>SUM(C128:C135)</f>
        <v>2109</v>
      </c>
      <c r="D127" s="178">
        <f>SUM(D128:D135)</f>
        <v>0</v>
      </c>
      <c r="E127" s="165">
        <f t="shared" si="4"/>
        <v>2109</v>
      </c>
    </row>
    <row r="128" spans="1:5" ht="12" customHeight="1" thickBot="1">
      <c r="A128" s="144" t="s">
        <v>317</v>
      </c>
      <c r="B128" s="157" t="s">
        <v>128</v>
      </c>
      <c r="C128" s="167"/>
      <c r="D128" s="167"/>
      <c r="E128" s="165">
        <f t="shared" si="4"/>
        <v>0</v>
      </c>
    </row>
    <row r="129" spans="1:5" ht="12" customHeight="1" thickBot="1">
      <c r="A129" s="144" t="s">
        <v>318</v>
      </c>
      <c r="B129" s="157" t="s">
        <v>143</v>
      </c>
      <c r="C129" s="167"/>
      <c r="D129" s="167"/>
      <c r="E129" s="165">
        <f t="shared" si="4"/>
        <v>0</v>
      </c>
    </row>
    <row r="130" spans="1:5" ht="12" customHeight="1" thickBot="1">
      <c r="A130" s="144" t="s">
        <v>319</v>
      </c>
      <c r="B130" s="157" t="s">
        <v>15</v>
      </c>
      <c r="C130" s="167"/>
      <c r="D130" s="167"/>
      <c r="E130" s="165">
        <f t="shared" si="4"/>
        <v>0</v>
      </c>
    </row>
    <row r="131" spans="1:5" ht="12" customHeight="1" thickBot="1">
      <c r="A131" s="144" t="s">
        <v>320</v>
      </c>
      <c r="B131" s="157" t="s">
        <v>16</v>
      </c>
      <c r="C131" s="179">
        <v>2109</v>
      </c>
      <c r="D131" s="179"/>
      <c r="E131" s="165">
        <f t="shared" si="4"/>
        <v>2109</v>
      </c>
    </row>
    <row r="132" spans="1:5" ht="12" customHeight="1" thickBot="1">
      <c r="A132" s="144" t="s">
        <v>61</v>
      </c>
      <c r="B132" s="157" t="s">
        <v>130</v>
      </c>
      <c r="C132" s="167"/>
      <c r="D132" s="167"/>
      <c r="E132" s="165">
        <f t="shared" si="4"/>
        <v>0</v>
      </c>
    </row>
    <row r="133" spans="1:5" ht="12" customHeight="1" thickBot="1">
      <c r="A133" s="144" t="s">
        <v>124</v>
      </c>
      <c r="B133" s="157" t="s">
        <v>144</v>
      </c>
      <c r="C133" s="169"/>
      <c r="D133" s="169"/>
      <c r="E133" s="165">
        <f t="shared" si="4"/>
        <v>0</v>
      </c>
    </row>
    <row r="134" spans="1:5" ht="12" customHeight="1" thickBot="1">
      <c r="A134" s="144" t="s">
        <v>125</v>
      </c>
      <c r="B134" s="157" t="s">
        <v>132</v>
      </c>
      <c r="C134" s="169"/>
      <c r="D134" s="169"/>
      <c r="E134" s="165">
        <f t="shared" si="4"/>
        <v>0</v>
      </c>
    </row>
    <row r="135" spans="1:5" ht="12" customHeight="1" thickBot="1">
      <c r="A135" s="144" t="s">
        <v>126</v>
      </c>
      <c r="B135" s="157" t="s">
        <v>145</v>
      </c>
      <c r="C135" s="180"/>
      <c r="D135" s="180"/>
      <c r="E135" s="165">
        <f t="shared" si="4"/>
        <v>0</v>
      </c>
    </row>
    <row r="136" spans="1:8" ht="15" customHeight="1" thickBot="1">
      <c r="A136" s="130" t="s">
        <v>256</v>
      </c>
      <c r="B136" s="60" t="s">
        <v>14</v>
      </c>
      <c r="C136" s="174">
        <f>SUM(C116,C117)</f>
        <v>96820</v>
      </c>
      <c r="D136" s="174">
        <f>SUM(D116,D117)</f>
        <v>12222</v>
      </c>
      <c r="E136" s="307">
        <f t="shared" si="4"/>
        <v>109042</v>
      </c>
      <c r="F136" s="234"/>
      <c r="G136" s="234"/>
      <c r="H136" s="234"/>
    </row>
    <row r="137" spans="1:3" s="1" customFormat="1" ht="12.75" customHeight="1">
      <c r="A137" s="356"/>
      <c r="B137" s="356"/>
      <c r="C137" s="356"/>
    </row>
    <row r="138" spans="1:3" ht="12.75" customHeight="1">
      <c r="A138" s="359" t="s">
        <v>17</v>
      </c>
      <c r="B138" s="359"/>
      <c r="C138" s="359"/>
    </row>
    <row r="139" spans="1:5" ht="11.25" customHeight="1" thickBot="1">
      <c r="A139" s="358" t="s">
        <v>7</v>
      </c>
      <c r="B139" s="358"/>
      <c r="C139" s="1"/>
      <c r="D139" s="1"/>
      <c r="E139" s="1"/>
    </row>
    <row r="140" spans="1:5" ht="23.25" customHeight="1" thickBot="1">
      <c r="A140" s="130">
        <v>1</v>
      </c>
      <c r="B140" s="60" t="s">
        <v>146</v>
      </c>
      <c r="C140" s="181">
        <f>+C60-C116</f>
        <v>-6992</v>
      </c>
      <c r="D140" s="181">
        <f>+D60-D116</f>
        <v>4803</v>
      </c>
      <c r="E140" s="136">
        <f>+E60-E116</f>
        <v>-2189</v>
      </c>
    </row>
    <row r="141" spans="1:5" ht="6.75" customHeight="1">
      <c r="A141" s="1"/>
      <c r="B141" s="1"/>
      <c r="C141" s="1"/>
      <c r="D141" s="1"/>
      <c r="E141" s="1"/>
    </row>
    <row r="142" spans="1:3" ht="14.25" customHeight="1">
      <c r="A142" s="360" t="s">
        <v>147</v>
      </c>
      <c r="B142" s="360"/>
      <c r="C142" s="360"/>
    </row>
    <row r="143" spans="1:5" ht="11.25" customHeight="1" thickBot="1">
      <c r="A143" s="358" t="s">
        <v>8</v>
      </c>
      <c r="B143" s="358"/>
      <c r="C143" s="1"/>
      <c r="D143" s="1"/>
      <c r="E143" s="1"/>
    </row>
    <row r="144" spans="1:5" ht="12" customHeight="1" thickBot="1">
      <c r="A144" s="130" t="s">
        <v>250</v>
      </c>
      <c r="B144" s="60" t="s">
        <v>220</v>
      </c>
      <c r="C144" s="182">
        <f>C145-C148</f>
        <v>2694</v>
      </c>
      <c r="D144" s="182">
        <f>D145-D148</f>
        <v>-4803</v>
      </c>
      <c r="E144" s="182">
        <f>E145-E148</f>
        <v>-2109</v>
      </c>
    </row>
    <row r="145" spans="1:5" ht="12.75" customHeight="1">
      <c r="A145" s="137" t="s">
        <v>321</v>
      </c>
      <c r="B145" s="42" t="s">
        <v>148</v>
      </c>
      <c r="C145" s="183">
        <f aca="true" t="shared" si="5" ref="C145:E146">+C64</f>
        <v>4803</v>
      </c>
      <c r="D145" s="183">
        <f t="shared" si="5"/>
        <v>-4803</v>
      </c>
      <c r="E145" s="183">
        <f t="shared" si="5"/>
        <v>0</v>
      </c>
    </row>
    <row r="146" spans="1:5" ht="12.75" customHeight="1">
      <c r="A146" s="139" t="s">
        <v>149</v>
      </c>
      <c r="B146" s="44" t="s">
        <v>155</v>
      </c>
      <c r="C146" s="184">
        <f t="shared" si="5"/>
        <v>4803</v>
      </c>
      <c r="D146" s="184">
        <f t="shared" si="5"/>
        <v>-4803</v>
      </c>
      <c r="E146" s="184">
        <f t="shared" si="5"/>
        <v>0</v>
      </c>
    </row>
    <row r="147" spans="1:5" ht="12.75" customHeight="1">
      <c r="A147" s="139" t="s">
        <v>150</v>
      </c>
      <c r="B147" s="185" t="s">
        <v>151</v>
      </c>
      <c r="C147" s="186">
        <f>+C72</f>
        <v>0</v>
      </c>
      <c r="D147" s="186">
        <f>+D72</f>
        <v>0</v>
      </c>
      <c r="E147" s="186">
        <f>+E72</f>
        <v>0</v>
      </c>
    </row>
    <row r="148" spans="1:5" ht="12.75" customHeight="1">
      <c r="A148" s="146" t="s">
        <v>322</v>
      </c>
      <c r="B148" s="47" t="s">
        <v>152</v>
      </c>
      <c r="C148" s="187">
        <f aca="true" t="shared" si="6" ref="C148:E149">+C117</f>
        <v>2109</v>
      </c>
      <c r="D148" s="187">
        <f t="shared" si="6"/>
        <v>0</v>
      </c>
      <c r="E148" s="187">
        <f t="shared" si="6"/>
        <v>2109</v>
      </c>
    </row>
    <row r="149" spans="1:5" ht="12.75" customHeight="1">
      <c r="A149" s="132" t="s">
        <v>153</v>
      </c>
      <c r="B149" s="43" t="s">
        <v>156</v>
      </c>
      <c r="C149" s="187">
        <f t="shared" si="6"/>
        <v>0</v>
      </c>
      <c r="D149" s="187">
        <f t="shared" si="6"/>
        <v>0</v>
      </c>
      <c r="E149" s="187">
        <f t="shared" si="6"/>
        <v>0</v>
      </c>
    </row>
    <row r="150" spans="1:5" ht="12.75" customHeight="1" thickBot="1">
      <c r="A150" s="159" t="s">
        <v>154</v>
      </c>
      <c r="B150" s="188" t="s">
        <v>157</v>
      </c>
      <c r="C150" s="189">
        <f>+C127</f>
        <v>2109</v>
      </c>
      <c r="D150" s="189">
        <f>+D127</f>
        <v>0</v>
      </c>
      <c r="E150" s="189">
        <f>+E127</f>
        <v>2109</v>
      </c>
    </row>
  </sheetData>
  <sheetProtection/>
  <mergeCells count="9">
    <mergeCell ref="A81:C81"/>
    <mergeCell ref="A2:B2"/>
    <mergeCell ref="A84:B84"/>
    <mergeCell ref="A143:B143"/>
    <mergeCell ref="A138:C138"/>
    <mergeCell ref="A142:C142"/>
    <mergeCell ref="A137:C137"/>
    <mergeCell ref="A139:B139"/>
    <mergeCell ref="A83:C83"/>
  </mergeCells>
  <printOptions horizontalCentered="1"/>
  <pageMargins left="0.7874015748031497" right="0.7874015748031497" top="1.4566929133858268" bottom="0.8661417322834646" header="0.7874015748031497" footer="0.5905511811023623"/>
  <pageSetup cellComments="asDisplayed" fitToHeight="2" fitToWidth="3" horizontalDpi="600" verticalDpi="600" orientation="landscape" paperSize="9" r:id="rId1"/>
  <headerFooter alignWithMargins="0">
    <oddHeader>&amp;C&amp;"Times New Roman CE,Félkövér"&amp;12
Kuncsorba Község Önkormányzata
2012. ÉVI KÖLTSÉGVETÉSÉNEK MÉRLEGE&amp;10
&amp;R&amp;"Times New Roman CE,Félkövér dőlt"&amp;11 1. melléklet a ...../2013. (.........) önkormányzati rendelethez</oddHeader>
  </headerFooter>
  <rowBreaks count="4" manualBreakCount="4">
    <brk id="30" max="5" man="1"/>
    <brk id="61" max="5" man="1"/>
    <brk id="90" max="5" man="1"/>
    <brk id="1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29"/>
  <sheetViews>
    <sheetView zoomScale="120" zoomScaleNormal="120" zoomScaleSheetLayoutView="100" workbookViewId="0" topLeftCell="A10">
      <selection activeCell="K12" sqref="K12"/>
    </sheetView>
  </sheetViews>
  <sheetFormatPr defaultColWidth="9.00390625" defaultRowHeight="12.75"/>
  <cols>
    <col min="1" max="1" width="6.875" style="7" customWidth="1"/>
    <col min="2" max="2" width="39.00390625" style="8" customWidth="1"/>
    <col min="3" max="3" width="13.50390625" style="7" customWidth="1"/>
    <col min="4" max="5" width="9.875" style="7" customWidth="1"/>
    <col min="6" max="6" width="39.00390625" style="7" customWidth="1"/>
    <col min="7" max="7" width="13.50390625" style="7" customWidth="1"/>
    <col min="8" max="8" width="12.625" style="7" customWidth="1"/>
    <col min="9" max="9" width="11.375" style="7" customWidth="1"/>
    <col min="10" max="16384" width="9.375" style="7" customWidth="1"/>
  </cols>
  <sheetData>
    <row r="1" spans="2:9" ht="39.75" customHeight="1">
      <c r="B1" s="5" t="s">
        <v>18</v>
      </c>
      <c r="C1" s="6"/>
      <c r="D1" s="6"/>
      <c r="E1" s="6"/>
      <c r="F1" s="6"/>
      <c r="G1" s="6"/>
      <c r="H1" s="6"/>
      <c r="I1" s="6"/>
    </row>
    <row r="2" spans="7:9" ht="14.25" thickBot="1">
      <c r="G2" s="9" t="s">
        <v>292</v>
      </c>
      <c r="H2" s="9"/>
      <c r="I2" s="9"/>
    </row>
    <row r="3" spans="1:9" ht="18" customHeight="1" thickBot="1">
      <c r="A3" s="362" t="s">
        <v>297</v>
      </c>
      <c r="B3" s="190" t="s">
        <v>283</v>
      </c>
      <c r="C3" s="191"/>
      <c r="D3" s="261"/>
      <c r="E3" s="261"/>
      <c r="F3" s="190" t="s">
        <v>289</v>
      </c>
      <c r="G3" s="192"/>
      <c r="H3" s="192"/>
      <c r="I3" s="192"/>
    </row>
    <row r="4" spans="1:9" s="10" customFormat="1" ht="42" customHeight="1" thickBot="1">
      <c r="A4" s="363"/>
      <c r="B4" s="193" t="s">
        <v>293</v>
      </c>
      <c r="C4" s="194" t="s">
        <v>357</v>
      </c>
      <c r="D4" s="262" t="s">
        <v>362</v>
      </c>
      <c r="E4" s="262" t="s">
        <v>135</v>
      </c>
      <c r="F4" s="193" t="s">
        <v>293</v>
      </c>
      <c r="G4" s="194" t="s">
        <v>357</v>
      </c>
      <c r="H4" s="262" t="s">
        <v>362</v>
      </c>
      <c r="I4" s="262" t="s">
        <v>135</v>
      </c>
    </row>
    <row r="5" spans="1:9" s="19" customFormat="1" ht="12" customHeight="1" thickBot="1">
      <c r="A5" s="196">
        <v>1</v>
      </c>
      <c r="B5" s="193">
        <v>2</v>
      </c>
      <c r="C5" s="194" t="s">
        <v>252</v>
      </c>
      <c r="D5" s="193">
        <v>4</v>
      </c>
      <c r="E5" s="194" t="s">
        <v>253</v>
      </c>
      <c r="F5" s="196">
        <v>5</v>
      </c>
      <c r="G5" s="193">
        <v>6</v>
      </c>
      <c r="H5" s="196">
        <v>7</v>
      </c>
      <c r="I5" s="193">
        <v>8</v>
      </c>
    </row>
    <row r="6" spans="1:9" ht="25.5">
      <c r="A6" s="197" t="s">
        <v>250</v>
      </c>
      <c r="B6" s="252" t="s">
        <v>170</v>
      </c>
      <c r="C6" s="263">
        <f>'1.sz.önk. bev-kiad. össz.'!C6-'1.sz.önk. bev-kiad. össz.'!C8-'1.sz.önk. bev-kiad. össz.'!C9</f>
        <v>31123</v>
      </c>
      <c r="D6" s="263">
        <f>'1.sz.önk. bev-kiad. össz.'!D6-'1.sz.önk. bev-kiad. össz.'!D8-'1.sz.önk. bev-kiad. össz.'!D9</f>
        <v>1601</v>
      </c>
      <c r="E6" s="302">
        <f aca="true" t="shared" si="0" ref="E6:E25">SUM(C6:D6)</f>
        <v>32724</v>
      </c>
      <c r="F6" s="252" t="s">
        <v>294</v>
      </c>
      <c r="G6" s="276">
        <f>'1.sz.önk. bev-kiad. össz.'!C86</f>
        <v>13961</v>
      </c>
      <c r="H6" s="276">
        <f>'1.sz.önk. bev-kiad. össz.'!D86</f>
        <v>3234</v>
      </c>
      <c r="I6" s="304">
        <f>SUM(G6:H6)</f>
        <v>17195</v>
      </c>
    </row>
    <row r="7" spans="1:9" ht="12.75">
      <c r="A7" s="197" t="s">
        <v>251</v>
      </c>
      <c r="B7" s="253" t="s">
        <v>284</v>
      </c>
      <c r="C7" s="264">
        <f>'1.sz.önk. bev-kiad. össz.'!C19</f>
        <v>2994</v>
      </c>
      <c r="D7" s="264">
        <f>'1.sz.önk. bev-kiad. össz.'!D19-1293</f>
        <v>453</v>
      </c>
      <c r="E7" s="302">
        <f t="shared" si="0"/>
        <v>3447</v>
      </c>
      <c r="F7" s="253" t="s">
        <v>295</v>
      </c>
      <c r="G7" s="277">
        <f>'1.sz.önk. bev-kiad. össz.'!C87</f>
        <v>2917</v>
      </c>
      <c r="H7" s="276">
        <f>'1.sz.önk. bev-kiad. össz.'!D87</f>
        <v>1278</v>
      </c>
      <c r="I7" s="304">
        <f aca="true" t="shared" si="1" ref="I7:I25">SUM(G7:H7)</f>
        <v>4195</v>
      </c>
    </row>
    <row r="8" spans="1:9" ht="12.75">
      <c r="A8" s="197" t="s">
        <v>252</v>
      </c>
      <c r="B8" s="253" t="s">
        <v>46</v>
      </c>
      <c r="C8" s="266">
        <f>'1.sz.önk. bev-kiad. össz.'!C29</f>
        <v>0</v>
      </c>
      <c r="D8" s="266"/>
      <c r="E8" s="302">
        <f t="shared" si="0"/>
        <v>0</v>
      </c>
      <c r="F8" s="253" t="s">
        <v>296</v>
      </c>
      <c r="G8" s="277">
        <f>'1.sz.önk. bev-kiad. össz.'!C88</f>
        <v>20846</v>
      </c>
      <c r="H8" s="276">
        <f>'1.sz.önk. bev-kiad. össz.'!D88</f>
        <v>-1064</v>
      </c>
      <c r="I8" s="304">
        <f t="shared" si="1"/>
        <v>19782</v>
      </c>
    </row>
    <row r="9" spans="1:9" ht="12.75">
      <c r="A9" s="197" t="s">
        <v>253</v>
      </c>
      <c r="B9" s="254" t="s">
        <v>299</v>
      </c>
      <c r="C9" s="266">
        <v>33552</v>
      </c>
      <c r="D9" s="266">
        <v>-3601</v>
      </c>
      <c r="E9" s="302">
        <f t="shared" si="0"/>
        <v>29951</v>
      </c>
      <c r="F9" s="253" t="s">
        <v>276</v>
      </c>
      <c r="G9" s="277">
        <f>'1.sz.önk. bev-kiad. össz.'!C89</f>
        <v>0</v>
      </c>
      <c r="H9" s="276">
        <f>'1.sz.önk. bev-kiad. össz.'!D89</f>
        <v>0</v>
      </c>
      <c r="I9" s="304">
        <f t="shared" si="1"/>
        <v>0</v>
      </c>
    </row>
    <row r="10" spans="1:9" ht="12.75">
      <c r="A10" s="197" t="s">
        <v>254</v>
      </c>
      <c r="B10" s="253" t="s">
        <v>332</v>
      </c>
      <c r="C10" s="264">
        <f>'1.sz.önk. bev-kiad. össz.'!C40</f>
        <v>12653</v>
      </c>
      <c r="D10" s="264">
        <f>'1.sz.önk. bev-kiad. össz.'!D40</f>
        <v>6314</v>
      </c>
      <c r="E10" s="302">
        <f t="shared" si="0"/>
        <v>18967</v>
      </c>
      <c r="F10" s="253" t="s">
        <v>107</v>
      </c>
      <c r="G10" s="277">
        <f>'1.sz.önk. bev-kiad. össz.'!C90</f>
        <v>48416</v>
      </c>
      <c r="H10" s="276">
        <f>'1.sz.önk. bev-kiad. össz.'!D90</f>
        <v>-7378</v>
      </c>
      <c r="I10" s="304">
        <f t="shared" si="1"/>
        <v>41038</v>
      </c>
    </row>
    <row r="11" spans="1:9" ht="12.75">
      <c r="A11" s="197" t="s">
        <v>255</v>
      </c>
      <c r="B11" s="253" t="s">
        <v>288</v>
      </c>
      <c r="C11" s="265"/>
      <c r="D11" s="265"/>
      <c r="E11" s="302">
        <f t="shared" si="0"/>
        <v>0</v>
      </c>
      <c r="F11" s="253" t="s">
        <v>277</v>
      </c>
      <c r="G11" s="278"/>
      <c r="H11" s="278">
        <v>4185</v>
      </c>
      <c r="I11" s="304">
        <f t="shared" si="1"/>
        <v>4185</v>
      </c>
    </row>
    <row r="12" spans="1:9" ht="12.75">
      <c r="A12" s="197" t="s">
        <v>256</v>
      </c>
      <c r="B12" s="253" t="s">
        <v>340</v>
      </c>
      <c r="C12" s="264">
        <f>'1.sz.önk. bev-kiad. össz.'!C57</f>
        <v>325</v>
      </c>
      <c r="D12" s="264">
        <f>'1.sz.önk. bev-kiad. össz.'!D57</f>
        <v>82</v>
      </c>
      <c r="E12" s="302">
        <f t="shared" si="0"/>
        <v>407</v>
      </c>
      <c r="F12" s="253"/>
      <c r="G12" s="278"/>
      <c r="H12" s="278"/>
      <c r="I12" s="304">
        <f t="shared" si="1"/>
        <v>0</v>
      </c>
    </row>
    <row r="13" spans="1:9" ht="12" customHeight="1" thickBot="1">
      <c r="A13" s="335" t="s">
        <v>257</v>
      </c>
      <c r="B13" s="336" t="s">
        <v>26</v>
      </c>
      <c r="C13" s="337"/>
      <c r="D13" s="338"/>
      <c r="E13" s="339">
        <f t="shared" si="0"/>
        <v>0</v>
      </c>
      <c r="F13" s="336"/>
      <c r="G13" s="342"/>
      <c r="H13" s="342"/>
      <c r="I13" s="343">
        <f t="shared" si="1"/>
        <v>0</v>
      </c>
    </row>
    <row r="14" spans="1:9" ht="13.5" thickBot="1">
      <c r="A14" s="340" t="s">
        <v>258</v>
      </c>
      <c r="B14" s="255" t="s">
        <v>3</v>
      </c>
      <c r="C14" s="267">
        <f>SUM(C6:C13)</f>
        <v>80647</v>
      </c>
      <c r="D14" s="267">
        <f>SUM(D6:D13)</f>
        <v>4849</v>
      </c>
      <c r="E14" s="341">
        <f t="shared" si="0"/>
        <v>85496</v>
      </c>
      <c r="F14" s="260" t="s">
        <v>4</v>
      </c>
      <c r="G14" s="279">
        <f>SUM(G6:G13)</f>
        <v>86140</v>
      </c>
      <c r="H14" s="279">
        <f>SUM(H6:H13)</f>
        <v>255</v>
      </c>
      <c r="I14" s="344">
        <f t="shared" si="1"/>
        <v>86395</v>
      </c>
    </row>
    <row r="15" spans="1:9" ht="12.75">
      <c r="A15" s="197" t="s">
        <v>259</v>
      </c>
      <c r="B15" s="256" t="s">
        <v>19</v>
      </c>
      <c r="C15" s="268">
        <f>'1.sz.önk. bev-kiad. össz.'!C62</f>
        <v>0</v>
      </c>
      <c r="D15" s="295"/>
      <c r="E15" s="302">
        <f t="shared" si="0"/>
        <v>0</v>
      </c>
      <c r="F15" s="252" t="s">
        <v>128</v>
      </c>
      <c r="G15" s="280">
        <f>'1.sz.önk. bev-kiad. össz.'!C119</f>
        <v>0</v>
      </c>
      <c r="H15" s="298"/>
      <c r="I15" s="304">
        <f t="shared" si="1"/>
        <v>0</v>
      </c>
    </row>
    <row r="16" spans="1:9" ht="12.75">
      <c r="A16" s="197" t="s">
        <v>260</v>
      </c>
      <c r="B16" s="257" t="s">
        <v>171</v>
      </c>
      <c r="C16" s="269"/>
      <c r="D16" s="270"/>
      <c r="E16" s="302">
        <f t="shared" si="0"/>
        <v>0</v>
      </c>
      <c r="F16" s="253" t="s">
        <v>129</v>
      </c>
      <c r="G16" s="281">
        <f>'1.sz.önk. bev-kiad. össz.'!C120</f>
        <v>0</v>
      </c>
      <c r="H16" s="299"/>
      <c r="I16" s="304">
        <f t="shared" si="1"/>
        <v>0</v>
      </c>
    </row>
    <row r="17" spans="1:9" ht="12.75">
      <c r="A17" s="197" t="s">
        <v>261</v>
      </c>
      <c r="B17" s="253" t="s">
        <v>95</v>
      </c>
      <c r="C17" s="271">
        <f>'1.sz.önk. bev-kiad. össz.'!C66</f>
        <v>0</v>
      </c>
      <c r="D17" s="296"/>
      <c r="E17" s="302">
        <f t="shared" si="0"/>
        <v>0</v>
      </c>
      <c r="F17" s="253" t="s">
        <v>174</v>
      </c>
      <c r="G17" s="281">
        <f>'1.sz.önk. bev-kiad. össz.'!C121</f>
        <v>0</v>
      </c>
      <c r="H17" s="299"/>
      <c r="I17" s="304">
        <f t="shared" si="1"/>
        <v>0</v>
      </c>
    </row>
    <row r="18" spans="1:9" ht="12.75">
      <c r="A18" s="197" t="s">
        <v>262</v>
      </c>
      <c r="B18" s="253" t="s">
        <v>96</v>
      </c>
      <c r="C18" s="271">
        <f>'1.sz.önk. bev-kiad. össz.'!C67</f>
        <v>4803</v>
      </c>
      <c r="D18" s="271">
        <f>'1.sz.önk. bev-kiad. össz.'!D67</f>
        <v>-4803</v>
      </c>
      <c r="E18" s="302">
        <f t="shared" si="0"/>
        <v>0</v>
      </c>
      <c r="F18" s="253" t="s">
        <v>16</v>
      </c>
      <c r="G18" s="281">
        <f>'1.sz.önk. bev-kiad. össz.'!C122</f>
        <v>0</v>
      </c>
      <c r="H18" s="299"/>
      <c r="I18" s="304">
        <f t="shared" si="1"/>
        <v>0</v>
      </c>
    </row>
    <row r="19" spans="1:9" ht="25.5">
      <c r="A19" s="197" t="s">
        <v>263</v>
      </c>
      <c r="B19" s="253" t="s">
        <v>172</v>
      </c>
      <c r="C19" s="271">
        <f>'1.sz.önk. bev-kiad. össz.'!C68</f>
        <v>0</v>
      </c>
      <c r="D19" s="297"/>
      <c r="E19" s="302">
        <f t="shared" si="0"/>
        <v>0</v>
      </c>
      <c r="F19" s="258" t="s">
        <v>130</v>
      </c>
      <c r="G19" s="281">
        <f>'1.sz.önk. bev-kiad. össz.'!C123</f>
        <v>0</v>
      </c>
      <c r="H19" s="299"/>
      <c r="I19" s="304">
        <f t="shared" si="1"/>
        <v>0</v>
      </c>
    </row>
    <row r="20" spans="1:9" ht="25.5">
      <c r="A20" s="197" t="s">
        <v>264</v>
      </c>
      <c r="B20" s="253" t="s">
        <v>173</v>
      </c>
      <c r="C20" s="271">
        <f>'1.sz.önk. bev-kiad. össz.'!C69</f>
        <v>0</v>
      </c>
      <c r="D20" s="296"/>
      <c r="E20" s="302">
        <f t="shared" si="0"/>
        <v>0</v>
      </c>
      <c r="F20" s="253" t="s">
        <v>175</v>
      </c>
      <c r="G20" s="281">
        <f>'1.sz.önk. bev-kiad. össz.'!C133</f>
        <v>0</v>
      </c>
      <c r="H20" s="299"/>
      <c r="I20" s="304">
        <f t="shared" si="1"/>
        <v>0</v>
      </c>
    </row>
    <row r="21" spans="1:9" ht="12" customHeight="1">
      <c r="A21" s="197" t="s">
        <v>265</v>
      </c>
      <c r="B21" s="258" t="s">
        <v>99</v>
      </c>
      <c r="C21" s="272">
        <f>'1.sz.önk. bev-kiad. össz.'!C70</f>
        <v>0</v>
      </c>
      <c r="D21" s="297"/>
      <c r="E21" s="302">
        <f t="shared" si="0"/>
        <v>0</v>
      </c>
      <c r="F21" s="252" t="s">
        <v>131</v>
      </c>
      <c r="G21" s="280">
        <f>'1.sz.önk. bev-kiad. össz.'!C124</f>
        <v>0</v>
      </c>
      <c r="H21" s="298"/>
      <c r="I21" s="304">
        <f t="shared" si="1"/>
        <v>0</v>
      </c>
    </row>
    <row r="22" spans="1:9" ht="25.5">
      <c r="A22" s="197" t="s">
        <v>266</v>
      </c>
      <c r="B22" s="253" t="s">
        <v>100</v>
      </c>
      <c r="C22" s="271">
        <f>'1.sz.önk. bev-kiad. össz.'!C71</f>
        <v>0</v>
      </c>
      <c r="D22" s="296"/>
      <c r="E22" s="302">
        <f t="shared" si="0"/>
        <v>0</v>
      </c>
      <c r="F22" s="253" t="s">
        <v>132</v>
      </c>
      <c r="G22" s="281">
        <f>'1.sz.önk. bev-kiad. össz.'!C125</f>
        <v>0</v>
      </c>
      <c r="H22" s="299"/>
      <c r="I22" s="304">
        <f t="shared" si="1"/>
        <v>0</v>
      </c>
    </row>
    <row r="23" spans="1:9" ht="13.5" thickBot="1">
      <c r="A23" s="197" t="s">
        <v>267</v>
      </c>
      <c r="B23" s="252"/>
      <c r="C23" s="273"/>
      <c r="D23" s="274"/>
      <c r="E23" s="302">
        <f t="shared" si="0"/>
        <v>0</v>
      </c>
      <c r="F23" s="252" t="s">
        <v>342</v>
      </c>
      <c r="G23" s="282">
        <f>'1.sz.önk. bev-kiad. össz.'!C126</f>
        <v>0</v>
      </c>
      <c r="H23" s="300"/>
      <c r="I23" s="304">
        <f t="shared" si="1"/>
        <v>0</v>
      </c>
    </row>
    <row r="24" spans="1:9" ht="26.25" thickBot="1">
      <c r="A24" s="197" t="s">
        <v>268</v>
      </c>
      <c r="B24" s="255" t="s">
        <v>179</v>
      </c>
      <c r="C24" s="267">
        <f>SUM(C17:C23)</f>
        <v>4803</v>
      </c>
      <c r="D24" s="267">
        <f>SUM(D17:D23)</f>
        <v>-4803</v>
      </c>
      <c r="E24" s="303">
        <f t="shared" si="0"/>
        <v>0</v>
      </c>
      <c r="F24" s="255" t="s">
        <v>180</v>
      </c>
      <c r="G24" s="279">
        <f>SUM(G15:G23)</f>
        <v>0</v>
      </c>
      <c r="H24" s="279">
        <f>SUM(H15:H23)</f>
        <v>0</v>
      </c>
      <c r="I24" s="305">
        <f t="shared" si="1"/>
        <v>0</v>
      </c>
    </row>
    <row r="25" spans="1:9" ht="26.25" thickBot="1">
      <c r="A25" s="197" t="s">
        <v>269</v>
      </c>
      <c r="B25" s="259" t="s">
        <v>182</v>
      </c>
      <c r="C25" s="267">
        <f>+C14+C15+C16+C24</f>
        <v>85450</v>
      </c>
      <c r="D25" s="267">
        <f>+D14+D15+D16+D24</f>
        <v>46</v>
      </c>
      <c r="E25" s="303">
        <f t="shared" si="0"/>
        <v>85496</v>
      </c>
      <c r="F25" s="259" t="s">
        <v>181</v>
      </c>
      <c r="G25" s="279">
        <f>+G14+G24</f>
        <v>86140</v>
      </c>
      <c r="H25" s="279">
        <f>+H14+H24</f>
        <v>255</v>
      </c>
      <c r="I25" s="305">
        <f t="shared" si="1"/>
        <v>86395</v>
      </c>
    </row>
    <row r="26" spans="1:9" ht="13.5" thickBot="1">
      <c r="A26" s="197" t="s">
        <v>270</v>
      </c>
      <c r="B26" s="259" t="s">
        <v>27</v>
      </c>
      <c r="C26" s="275">
        <f>IF(((G14-C14)&gt;0),G14-C14,"----")</f>
        <v>5493</v>
      </c>
      <c r="D26" s="275" t="str">
        <f>IF(((H14-D14)&gt;0),H14-D14,"----")</f>
        <v>----</v>
      </c>
      <c r="E26" s="275">
        <f>IF(((I14-E14)&gt;0),I14-E14,"----")</f>
        <v>899</v>
      </c>
      <c r="F26" s="259" t="s">
        <v>28</v>
      </c>
      <c r="G26" s="283" t="str">
        <f>IF(((C14-G14)&gt;0),C14-G14,"----")</f>
        <v>----</v>
      </c>
      <c r="H26" s="283">
        <f>IF(((D14-H14)&gt;0),D14-H14,"----")</f>
        <v>4594</v>
      </c>
      <c r="I26" s="283" t="str">
        <f>IF(((E14-I14)&gt;0),E14-I14,"----")</f>
        <v>----</v>
      </c>
    </row>
    <row r="29" ht="15.75">
      <c r="B29" s="18"/>
    </row>
  </sheetData>
  <sheetProtection/>
  <mergeCells count="1">
    <mergeCell ref="A3:A4"/>
  </mergeCells>
  <printOptions horizontalCentered="1"/>
  <pageMargins left="0.31496062992125984" right="0.31496062992125984" top="0.9055118110236221" bottom="0.5118110236220472" header="0.6692913385826772" footer="0.2755905511811024"/>
  <pageSetup fitToHeight="1" fitToWidth="1" horizontalDpi="600" verticalDpi="600" orientation="landscape" paperSize="9" r:id="rId1"/>
  <headerFooter alignWithMargins="0">
    <oddHeader xml:space="preserve">&amp;R&amp;"Times New Roman CE,Félkövér dőlt"&amp;11 2.1. sz. melléklet a 3/2013. (III.08.) önkormányzati rendelethez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29"/>
  <sheetViews>
    <sheetView zoomScale="120" zoomScaleNormal="120" zoomScaleSheetLayoutView="115" workbookViewId="0" topLeftCell="A1">
      <selection activeCell="B12" sqref="B12"/>
    </sheetView>
  </sheetViews>
  <sheetFormatPr defaultColWidth="9.00390625" defaultRowHeight="12.75"/>
  <cols>
    <col min="1" max="1" width="6.875" style="238" customWidth="1"/>
    <col min="2" max="2" width="39.00390625" style="239" customWidth="1"/>
    <col min="3" max="3" width="12.375" style="238" customWidth="1"/>
    <col min="4" max="4" width="11.00390625" style="238" customWidth="1"/>
    <col min="5" max="5" width="11.625" style="238" customWidth="1"/>
    <col min="6" max="6" width="39.00390625" style="238" customWidth="1"/>
    <col min="7" max="9" width="11.00390625" style="238" customWidth="1"/>
    <col min="10" max="16384" width="9.375" style="238" customWidth="1"/>
  </cols>
  <sheetData>
    <row r="1" spans="1:9" ht="39.75" customHeight="1">
      <c r="A1" s="235"/>
      <c r="B1" s="236" t="s">
        <v>20</v>
      </c>
      <c r="C1" s="237"/>
      <c r="D1" s="237"/>
      <c r="E1" s="237"/>
      <c r="F1" s="237"/>
      <c r="G1" s="237"/>
      <c r="H1" s="237"/>
      <c r="I1" s="237"/>
    </row>
    <row r="2" spans="7:9" ht="14.25" thickBot="1">
      <c r="G2" s="240" t="s">
        <v>292</v>
      </c>
      <c r="H2" s="240"/>
      <c r="I2" s="240"/>
    </row>
    <row r="3" spans="1:9" ht="24" customHeight="1" thickBot="1">
      <c r="A3" s="364" t="s">
        <v>297</v>
      </c>
      <c r="B3" s="190" t="s">
        <v>283</v>
      </c>
      <c r="C3" s="191"/>
      <c r="D3" s="261"/>
      <c r="E3" s="261"/>
      <c r="F3" s="190" t="s">
        <v>289</v>
      </c>
      <c r="G3" s="192"/>
      <c r="H3" s="192"/>
      <c r="I3" s="192"/>
    </row>
    <row r="4" spans="1:9" s="241" customFormat="1" ht="39.75" customHeight="1" thickBot="1">
      <c r="A4" s="365"/>
      <c r="B4" s="193" t="s">
        <v>293</v>
      </c>
      <c r="C4" s="194" t="s">
        <v>357</v>
      </c>
      <c r="D4" s="262" t="s">
        <v>362</v>
      </c>
      <c r="E4" s="262" t="s">
        <v>135</v>
      </c>
      <c r="F4" s="193" t="s">
        <v>293</v>
      </c>
      <c r="G4" s="194" t="s">
        <v>357</v>
      </c>
      <c r="H4" s="262" t="s">
        <v>362</v>
      </c>
      <c r="I4" s="262" t="s">
        <v>135</v>
      </c>
    </row>
    <row r="5" spans="1:9" s="241" customFormat="1" ht="12" customHeight="1" thickBot="1">
      <c r="A5" s="196">
        <v>1</v>
      </c>
      <c r="B5" s="193">
        <v>2</v>
      </c>
      <c r="C5" s="293">
        <v>3</v>
      </c>
      <c r="D5" s="294">
        <v>5</v>
      </c>
      <c r="E5" s="294">
        <v>6</v>
      </c>
      <c r="F5" s="193">
        <v>7</v>
      </c>
      <c r="G5" s="195">
        <v>8</v>
      </c>
      <c r="H5" s="195">
        <v>10</v>
      </c>
      <c r="I5" s="195">
        <v>11</v>
      </c>
    </row>
    <row r="6" spans="1:9" ht="12.75">
      <c r="A6" s="197" t="s">
        <v>250</v>
      </c>
      <c r="B6" s="198" t="s">
        <v>136</v>
      </c>
      <c r="C6" s="264">
        <f>'1.sz.önk. bev-kiad. össz.'!C53</f>
        <v>221</v>
      </c>
      <c r="D6" s="264">
        <f>'1.sz.önk. bev-kiad. össz.'!D53</f>
        <v>0</v>
      </c>
      <c r="E6" s="306">
        <f aca="true" t="shared" si="0" ref="E6:E28">SUM(C6:D6)</f>
        <v>221</v>
      </c>
      <c r="F6" s="290" t="s">
        <v>236</v>
      </c>
      <c r="G6" s="276">
        <f>'1.sz.önk. bev-kiad. össz.'!C100</f>
        <v>8471</v>
      </c>
      <c r="H6" s="276">
        <f>'1.sz.önk. bev-kiad. össz.'!D100</f>
        <v>1508</v>
      </c>
      <c r="I6" s="304">
        <f>SUM(G6:H6)</f>
        <v>9979</v>
      </c>
    </row>
    <row r="7" spans="1:9" ht="12.75" customHeight="1">
      <c r="A7" s="197" t="s">
        <v>251</v>
      </c>
      <c r="B7" s="242" t="s">
        <v>137</v>
      </c>
      <c r="C7" s="264">
        <f>'1.sz.önk. bev-kiad. össz.'!C54</f>
        <v>0</v>
      </c>
      <c r="D7" s="264">
        <f>'1.sz.önk. bev-kiad. össz.'!D54</f>
        <v>0</v>
      </c>
      <c r="E7" s="306">
        <f t="shared" si="0"/>
        <v>0</v>
      </c>
      <c r="F7" s="291" t="s">
        <v>109</v>
      </c>
      <c r="G7" s="276">
        <f>'1.sz.önk. bev-kiad. össz.'!C101</f>
        <v>0</v>
      </c>
      <c r="H7" s="276">
        <f>'1.sz.önk. bev-kiad. össz.'!D101</f>
        <v>0</v>
      </c>
      <c r="I7" s="304">
        <f aca="true" t="shared" si="1" ref="I7:I28">SUM(G7:H7)</f>
        <v>0</v>
      </c>
    </row>
    <row r="8" spans="1:9" ht="12.75">
      <c r="A8" s="197" t="s">
        <v>252</v>
      </c>
      <c r="B8" s="345" t="s">
        <v>363</v>
      </c>
      <c r="C8" s="264">
        <f>'1.sz.önk. bev-kiad. össz.'!C8</f>
        <v>3200</v>
      </c>
      <c r="D8" s="264">
        <f>'1.sz.önk. bev-kiad. össz.'!D8</f>
        <v>421</v>
      </c>
      <c r="E8" s="306">
        <f t="shared" si="0"/>
        <v>3621</v>
      </c>
      <c r="F8" s="291" t="s">
        <v>110</v>
      </c>
      <c r="G8" s="276">
        <f>'1.sz.önk. bev-kiad. össz.'!C102</f>
        <v>0</v>
      </c>
      <c r="H8" s="276">
        <f>'1.sz.önk. bev-kiad. össz.'!D102</f>
        <v>0</v>
      </c>
      <c r="I8" s="304">
        <f t="shared" si="1"/>
        <v>0</v>
      </c>
    </row>
    <row r="9" spans="1:9" ht="12.75">
      <c r="A9" s="197" t="s">
        <v>253</v>
      </c>
      <c r="B9" s="345" t="s">
        <v>364</v>
      </c>
      <c r="C9" s="264">
        <f>'1.sz.önk. bev-kiad. össz.'!C9</f>
        <v>0</v>
      </c>
      <c r="D9" s="264">
        <v>1293</v>
      </c>
      <c r="E9" s="306">
        <f t="shared" si="0"/>
        <v>1293</v>
      </c>
      <c r="F9" s="291" t="s">
        <v>111</v>
      </c>
      <c r="G9" s="276">
        <f>'1.sz.önk. bev-kiad. össz.'!C103</f>
        <v>0</v>
      </c>
      <c r="H9" s="276">
        <f>'1.sz.önk. bev-kiad. össz.'!D103</f>
        <v>0</v>
      </c>
      <c r="I9" s="304">
        <f t="shared" si="1"/>
        <v>0</v>
      </c>
    </row>
    <row r="10" spans="1:9" ht="25.5">
      <c r="A10" s="197" t="s">
        <v>254</v>
      </c>
      <c r="B10" s="199" t="s">
        <v>57</v>
      </c>
      <c r="C10" s="264">
        <f>'1.sz.önk. bev-kiad. össz.'!C36</f>
        <v>0</v>
      </c>
      <c r="D10" s="264"/>
      <c r="E10" s="306">
        <f t="shared" si="0"/>
        <v>0</v>
      </c>
      <c r="F10" s="291" t="s">
        <v>176</v>
      </c>
      <c r="G10" s="276">
        <f>'1.sz.önk. bev-kiad. össz.'!C104</f>
        <v>0</v>
      </c>
      <c r="H10" s="276">
        <f>'1.sz.önk. bev-kiad. össz.'!D104</f>
        <v>0</v>
      </c>
      <c r="I10" s="304">
        <f t="shared" si="1"/>
        <v>0</v>
      </c>
    </row>
    <row r="11" spans="1:9" ht="25.5">
      <c r="A11" s="197" t="s">
        <v>255</v>
      </c>
      <c r="B11" s="199" t="s">
        <v>287</v>
      </c>
      <c r="C11" s="265"/>
      <c r="D11" s="265"/>
      <c r="E11" s="306">
        <f t="shared" si="0"/>
        <v>0</v>
      </c>
      <c r="F11" s="291" t="s">
        <v>177</v>
      </c>
      <c r="G11" s="276">
        <f>'1.sz.önk. bev-kiad. össz.'!C105</f>
        <v>0</v>
      </c>
      <c r="H11" s="276">
        <f>'1.sz.önk. bev-kiad. össz.'!D105</f>
        <v>0</v>
      </c>
      <c r="I11" s="304">
        <f t="shared" si="1"/>
        <v>0</v>
      </c>
    </row>
    <row r="12" spans="1:9" ht="12.75" customHeight="1">
      <c r="A12" s="197" t="s">
        <v>256</v>
      </c>
      <c r="B12" s="199" t="s">
        <v>0</v>
      </c>
      <c r="C12" s="265"/>
      <c r="D12" s="265">
        <v>3297</v>
      </c>
      <c r="E12" s="306">
        <f t="shared" si="0"/>
        <v>3297</v>
      </c>
      <c r="F12" s="291" t="s">
        <v>118</v>
      </c>
      <c r="G12" s="276">
        <f>'1.sz.önk. bev-kiad. össz.'!C106</f>
        <v>100</v>
      </c>
      <c r="H12" s="276">
        <f>'1.sz.önk. bev-kiad. össz.'!D106</f>
        <v>-3</v>
      </c>
      <c r="I12" s="304">
        <f t="shared" si="1"/>
        <v>97</v>
      </c>
    </row>
    <row r="13" spans="1:9" ht="12.75" customHeight="1">
      <c r="A13" s="197" t="s">
        <v>257</v>
      </c>
      <c r="B13" s="199" t="s">
        <v>332</v>
      </c>
      <c r="C13" s="265">
        <v>3651</v>
      </c>
      <c r="D13" s="265">
        <v>7165</v>
      </c>
      <c r="E13" s="306">
        <f t="shared" si="0"/>
        <v>10816</v>
      </c>
      <c r="F13" s="291" t="s">
        <v>238</v>
      </c>
      <c r="G13" s="276">
        <f>'1.sz.önk. bev-kiad. össz.'!C107</f>
        <v>0</v>
      </c>
      <c r="H13" s="276">
        <f>'1.sz.önk. bev-kiad. össz.'!D107</f>
        <v>0</v>
      </c>
      <c r="I13" s="304">
        <f t="shared" si="1"/>
        <v>0</v>
      </c>
    </row>
    <row r="14" spans="1:9" ht="12.75" customHeight="1">
      <c r="A14" s="197" t="s">
        <v>258</v>
      </c>
      <c r="B14" s="199" t="s">
        <v>140</v>
      </c>
      <c r="C14" s="264">
        <f>'1.sz.önk. bev-kiad. össz.'!C58</f>
        <v>0</v>
      </c>
      <c r="D14" s="265"/>
      <c r="E14" s="306">
        <f t="shared" si="0"/>
        <v>0</v>
      </c>
      <c r="F14" s="291" t="s">
        <v>239</v>
      </c>
      <c r="G14" s="278"/>
      <c r="H14" s="278">
        <v>10462</v>
      </c>
      <c r="I14" s="304">
        <f t="shared" si="1"/>
        <v>10462</v>
      </c>
    </row>
    <row r="15" spans="1:9" ht="25.5">
      <c r="A15" s="197" t="s">
        <v>259</v>
      </c>
      <c r="B15" s="199" t="s">
        <v>237</v>
      </c>
      <c r="C15" s="264">
        <f>'1.sz.önk. bev-kiad. össz.'!C59</f>
        <v>0</v>
      </c>
      <c r="D15" s="265"/>
      <c r="E15" s="306">
        <f t="shared" si="0"/>
        <v>0</v>
      </c>
      <c r="F15" s="291"/>
      <c r="G15" s="278"/>
      <c r="H15" s="278"/>
      <c r="I15" s="304">
        <f t="shared" si="1"/>
        <v>0</v>
      </c>
    </row>
    <row r="16" spans="1:9" ht="12.75" customHeight="1">
      <c r="A16" s="197" t="s">
        <v>260</v>
      </c>
      <c r="B16" s="284" t="s">
        <v>10</v>
      </c>
      <c r="C16" s="264">
        <f>'1.sz.önk. bev-kiad. össz.'!C55</f>
        <v>0</v>
      </c>
      <c r="D16" s="265"/>
      <c r="E16" s="306">
        <f t="shared" si="0"/>
        <v>0</v>
      </c>
      <c r="F16" s="291"/>
      <c r="G16" s="278"/>
      <c r="H16" s="278"/>
      <c r="I16" s="304">
        <f t="shared" si="1"/>
        <v>0</v>
      </c>
    </row>
    <row r="17" spans="1:9" ht="13.5" thickBot="1">
      <c r="A17" s="197" t="s">
        <v>261</v>
      </c>
      <c r="B17" s="346" t="s">
        <v>9</v>
      </c>
      <c r="C17" s="347">
        <f>'1.sz.önk. bev-kiad. össz.'!C50</f>
        <v>0</v>
      </c>
      <c r="D17" s="337"/>
      <c r="E17" s="348">
        <f t="shared" si="0"/>
        <v>0</v>
      </c>
      <c r="F17" s="349"/>
      <c r="G17" s="342"/>
      <c r="H17" s="342"/>
      <c r="I17" s="343">
        <f t="shared" si="1"/>
        <v>0</v>
      </c>
    </row>
    <row r="18" spans="1:9" ht="13.5" thickBot="1">
      <c r="A18" s="197" t="s">
        <v>262</v>
      </c>
      <c r="B18" s="200" t="s">
        <v>3</v>
      </c>
      <c r="C18" s="279">
        <f>SUM(C6:C17)</f>
        <v>7072</v>
      </c>
      <c r="D18" s="279">
        <f>SUM(D6:D17)</f>
        <v>12176</v>
      </c>
      <c r="E18" s="344">
        <f t="shared" si="0"/>
        <v>19248</v>
      </c>
      <c r="F18" s="200" t="s">
        <v>4</v>
      </c>
      <c r="G18" s="279">
        <f>SUM(G6:G17)</f>
        <v>8571</v>
      </c>
      <c r="H18" s="279">
        <f>SUM(H6:H17)</f>
        <v>11967</v>
      </c>
      <c r="I18" s="344">
        <f t="shared" si="1"/>
        <v>20538</v>
      </c>
    </row>
    <row r="19" spans="1:9" ht="13.5" thickBot="1">
      <c r="A19" s="197" t="s">
        <v>263</v>
      </c>
      <c r="B19" s="200" t="s">
        <v>21</v>
      </c>
      <c r="C19" s="312">
        <f>'1.sz.önk. bev-kiad. össz.'!$C$63</f>
        <v>4298</v>
      </c>
      <c r="D19" s="313"/>
      <c r="E19" s="314">
        <f t="shared" si="0"/>
        <v>4298</v>
      </c>
      <c r="F19" s="290" t="s">
        <v>128</v>
      </c>
      <c r="G19" s="282">
        <f>'1.sz.önk. bev-kiad. össz.'!C128</f>
        <v>0</v>
      </c>
      <c r="H19" s="300"/>
      <c r="I19" s="304">
        <f t="shared" si="1"/>
        <v>0</v>
      </c>
    </row>
    <row r="20" spans="1:9" ht="12.75">
      <c r="A20" s="197" t="s">
        <v>264</v>
      </c>
      <c r="B20" s="198" t="s">
        <v>95</v>
      </c>
      <c r="C20" s="310">
        <f>'1.sz.önk. bev-kiad. össz.'!C73</f>
        <v>0</v>
      </c>
      <c r="D20" s="273"/>
      <c r="E20" s="311">
        <f t="shared" si="0"/>
        <v>0</v>
      </c>
      <c r="F20" s="291" t="s">
        <v>143</v>
      </c>
      <c r="G20" s="281">
        <f>'1.sz.önk. bev-kiad. össz.'!C129</f>
        <v>0</v>
      </c>
      <c r="H20" s="299"/>
      <c r="I20" s="304">
        <f t="shared" si="1"/>
        <v>0</v>
      </c>
    </row>
    <row r="21" spans="1:9" ht="12.75">
      <c r="A21" s="197" t="s">
        <v>265</v>
      </c>
      <c r="B21" s="199" t="s">
        <v>11</v>
      </c>
      <c r="C21" s="271">
        <f>'1.sz.önk. bev-kiad. össz.'!C74</f>
        <v>0</v>
      </c>
      <c r="D21" s="301"/>
      <c r="E21" s="306">
        <f t="shared" si="0"/>
        <v>0</v>
      </c>
      <c r="F21" s="291" t="s">
        <v>15</v>
      </c>
      <c r="G21" s="281">
        <f>'1.sz.önk. bev-kiad. össz.'!C130</f>
        <v>0</v>
      </c>
      <c r="H21" s="299"/>
      <c r="I21" s="304">
        <f t="shared" si="1"/>
        <v>0</v>
      </c>
    </row>
    <row r="22" spans="1:9" ht="12.75">
      <c r="A22" s="197" t="s">
        <v>266</v>
      </c>
      <c r="B22" s="199" t="s">
        <v>12</v>
      </c>
      <c r="C22" s="271">
        <f>'1.sz.önk. bev-kiad. össz.'!C75</f>
        <v>0</v>
      </c>
      <c r="D22" s="301"/>
      <c r="E22" s="306">
        <f t="shared" si="0"/>
        <v>0</v>
      </c>
      <c r="F22" s="291" t="s">
        <v>16</v>
      </c>
      <c r="G22" s="281">
        <f>'1.sz.önk. bev-kiad. össz.'!C131</f>
        <v>2109</v>
      </c>
      <c r="H22" s="299"/>
      <c r="I22" s="304">
        <f t="shared" si="1"/>
        <v>2109</v>
      </c>
    </row>
    <row r="23" spans="1:9" ht="12.75">
      <c r="A23" s="197" t="s">
        <v>267</v>
      </c>
      <c r="B23" s="199" t="s">
        <v>138</v>
      </c>
      <c r="C23" s="271">
        <f>'1.sz.önk. bev-kiad. össz.'!C76</f>
        <v>0</v>
      </c>
      <c r="D23" s="301"/>
      <c r="E23" s="306">
        <f t="shared" si="0"/>
        <v>0</v>
      </c>
      <c r="F23" s="292" t="s">
        <v>130</v>
      </c>
      <c r="G23" s="281">
        <f>'1.sz.önk. bev-kiad. össz.'!C132</f>
        <v>0</v>
      </c>
      <c r="H23" s="299"/>
      <c r="I23" s="304">
        <f t="shared" si="1"/>
        <v>0</v>
      </c>
    </row>
    <row r="24" spans="1:9" ht="25.5">
      <c r="A24" s="197" t="s">
        <v>268</v>
      </c>
      <c r="B24" s="201" t="s">
        <v>178</v>
      </c>
      <c r="C24" s="271">
        <f>'1.sz.önk. bev-kiad. össz.'!C77</f>
        <v>0</v>
      </c>
      <c r="D24" s="301"/>
      <c r="E24" s="306">
        <f t="shared" si="0"/>
        <v>0</v>
      </c>
      <c r="F24" s="291" t="s">
        <v>144</v>
      </c>
      <c r="G24" s="281">
        <f>'1.sz.önk. bev-kiad. össz.'!C133</f>
        <v>0</v>
      </c>
      <c r="H24" s="299"/>
      <c r="I24" s="304">
        <f t="shared" si="1"/>
        <v>0</v>
      </c>
    </row>
    <row r="25" spans="1:9" ht="12.75" customHeight="1">
      <c r="A25" s="197" t="s">
        <v>269</v>
      </c>
      <c r="B25" s="199" t="s">
        <v>99</v>
      </c>
      <c r="C25" s="271">
        <f>'1.sz.önk. bev-kiad. össz.'!C78</f>
        <v>0</v>
      </c>
      <c r="D25" s="301"/>
      <c r="E25" s="306">
        <f t="shared" si="0"/>
        <v>0</v>
      </c>
      <c r="F25" s="290" t="s">
        <v>132</v>
      </c>
      <c r="G25" s="281">
        <f>'1.sz.önk. bev-kiad. össz.'!C134</f>
        <v>0</v>
      </c>
      <c r="H25" s="299"/>
      <c r="I25" s="304">
        <f t="shared" si="1"/>
        <v>0</v>
      </c>
    </row>
    <row r="26" spans="1:9" ht="12.75" customHeight="1" thickBot="1">
      <c r="A26" s="197" t="s">
        <v>270</v>
      </c>
      <c r="B26" s="201" t="s">
        <v>139</v>
      </c>
      <c r="C26" s="350">
        <f>'1.sz.önk. bev-kiad. össz.'!C79</f>
        <v>0</v>
      </c>
      <c r="D26" s="351"/>
      <c r="E26" s="348">
        <f t="shared" si="0"/>
        <v>0</v>
      </c>
      <c r="F26" s="346" t="s">
        <v>145</v>
      </c>
      <c r="G26" s="352">
        <f>'1.sz.önk. bev-kiad. össz.'!C135</f>
        <v>0</v>
      </c>
      <c r="H26" s="353"/>
      <c r="I26" s="343">
        <f t="shared" si="1"/>
        <v>0</v>
      </c>
    </row>
    <row r="27" spans="1:9" ht="13.5" thickBot="1">
      <c r="A27" s="197" t="s">
        <v>271</v>
      </c>
      <c r="B27" s="200" t="s">
        <v>22</v>
      </c>
      <c r="C27" s="267">
        <f>SUM(C20:C26)</f>
        <v>0</v>
      </c>
      <c r="D27" s="267">
        <f>SUM(D20:D26)</f>
        <v>0</v>
      </c>
      <c r="E27" s="344">
        <f t="shared" si="0"/>
        <v>0</v>
      </c>
      <c r="F27" s="200" t="s">
        <v>25</v>
      </c>
      <c r="G27" s="287">
        <f>SUM(G19:G26)</f>
        <v>2109</v>
      </c>
      <c r="H27" s="287">
        <f>SUM(H19:H26)</f>
        <v>0</v>
      </c>
      <c r="I27" s="314">
        <f t="shared" si="1"/>
        <v>2109</v>
      </c>
    </row>
    <row r="28" spans="1:9" ht="13.5" thickBot="1">
      <c r="A28" s="197" t="s">
        <v>272</v>
      </c>
      <c r="B28" s="202" t="s">
        <v>23</v>
      </c>
      <c r="C28" s="285">
        <f>+C18+C19+C27</f>
        <v>11370</v>
      </c>
      <c r="D28" s="285">
        <f>+D18+D19+D27</f>
        <v>12176</v>
      </c>
      <c r="E28" s="344">
        <f t="shared" si="0"/>
        <v>23546</v>
      </c>
      <c r="F28" s="202" t="s">
        <v>24</v>
      </c>
      <c r="G28" s="288">
        <f>+G18+G27</f>
        <v>10680</v>
      </c>
      <c r="H28" s="288">
        <f>+H18+H27</f>
        <v>11967</v>
      </c>
      <c r="I28" s="344">
        <f t="shared" si="1"/>
        <v>22647</v>
      </c>
    </row>
    <row r="29" spans="1:9" ht="13.5" thickBot="1">
      <c r="A29" s="197" t="s">
        <v>273</v>
      </c>
      <c r="B29" s="203" t="s">
        <v>27</v>
      </c>
      <c r="C29" s="286">
        <f>IF(((G18-C18)&gt;0),G18-C18,"----")</f>
        <v>1499</v>
      </c>
      <c r="D29" s="286" t="str">
        <f>IF(((H18-D18)&gt;0),H18-D18,"----")</f>
        <v>----</v>
      </c>
      <c r="E29" s="286">
        <f>IF(((I18-E18)&gt;0),I18-E18,"----")</f>
        <v>1290</v>
      </c>
      <c r="F29" s="203" t="s">
        <v>28</v>
      </c>
      <c r="G29" s="289" t="str">
        <f>IF(((C18-G18)&gt;0),C18-G18,"----")</f>
        <v>----</v>
      </c>
      <c r="H29" s="289">
        <f>IF(((D18-H18)&gt;0),D18-H18,"----")</f>
        <v>209</v>
      </c>
      <c r="I29" s="289" t="str">
        <f>IF(((E18-I18)&gt;0),E18-I18,"----")</f>
        <v>----</v>
      </c>
    </row>
  </sheetData>
  <sheetProtection/>
  <mergeCells count="1">
    <mergeCell ref="A3:A4"/>
  </mergeCells>
  <printOptions horizontalCentered="1"/>
  <pageMargins left="0.31496062992125984" right="0.31496062992125984" top="0.984251968503937" bottom="0.984251968503937" header="0.7874015748031497" footer="0.7874015748031497"/>
  <pageSetup fitToHeight="1" fitToWidth="1" horizontalDpi="600" verticalDpi="600" orientation="landscape" paperSize="9" scale="92" r:id="rId1"/>
  <headerFooter alignWithMargins="0">
    <oddHeader>&amp;R2.2. sz. melléklet a 3/2013. (III.08.)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18"/>
  <sheetViews>
    <sheetView workbookViewId="0" topLeftCell="A1">
      <selection activeCell="D5" sqref="D5"/>
    </sheetView>
  </sheetViews>
  <sheetFormatPr defaultColWidth="10.625" defaultRowHeight="12.75"/>
  <cols>
    <col min="1" max="1" width="9.875" style="205" customWidth="1"/>
    <col min="2" max="2" width="52.00390625" style="205" customWidth="1"/>
    <col min="3" max="5" width="11.50390625" style="205" customWidth="1"/>
    <col min="6" max="16384" width="10.625" style="205" customWidth="1"/>
  </cols>
  <sheetData>
    <row r="1" ht="15.75">
      <c r="A1" s="209" t="s">
        <v>241</v>
      </c>
    </row>
    <row r="2" ht="9" customHeight="1" thickBot="1"/>
    <row r="3" spans="1:5" s="212" customFormat="1" ht="66.75" customHeight="1">
      <c r="A3" s="315" t="s">
        <v>245</v>
      </c>
      <c r="B3" s="316" t="s">
        <v>293</v>
      </c>
      <c r="C3" s="317" t="s">
        <v>141</v>
      </c>
      <c r="D3" s="317" t="s">
        <v>362</v>
      </c>
      <c r="E3" s="318" t="s">
        <v>141</v>
      </c>
    </row>
    <row r="4" spans="1:5" ht="22.5" customHeight="1">
      <c r="A4" s="319" t="s">
        <v>250</v>
      </c>
      <c r="B4" s="213" t="s">
        <v>349</v>
      </c>
      <c r="C4" s="207">
        <v>4567</v>
      </c>
      <c r="D4" s="207">
        <v>1508</v>
      </c>
      <c r="E4" s="320">
        <f aca="true" t="shared" si="0" ref="E4:E11">SUM(C4:D4)</f>
        <v>6075</v>
      </c>
    </row>
    <row r="5" spans="1:5" ht="22.5" customHeight="1">
      <c r="A5" s="319" t="s">
        <v>251</v>
      </c>
      <c r="B5" s="213" t="s">
        <v>353</v>
      </c>
      <c r="C5" s="207">
        <v>430</v>
      </c>
      <c r="D5" s="207"/>
      <c r="E5" s="320">
        <f t="shared" si="0"/>
        <v>430</v>
      </c>
    </row>
    <row r="6" spans="1:5" ht="22.5" customHeight="1">
      <c r="A6" s="319" t="s">
        <v>252</v>
      </c>
      <c r="B6" s="213" t="s">
        <v>354</v>
      </c>
      <c r="C6" s="207">
        <v>1600</v>
      </c>
      <c r="D6" s="207"/>
      <c r="E6" s="320">
        <f t="shared" si="0"/>
        <v>1600</v>
      </c>
    </row>
    <row r="7" spans="1:5" ht="22.5" customHeight="1">
      <c r="A7" s="319" t="s">
        <v>253</v>
      </c>
      <c r="B7" s="213" t="s">
        <v>355</v>
      </c>
      <c r="C7" s="207">
        <v>1400</v>
      </c>
      <c r="D7" s="207"/>
      <c r="E7" s="320">
        <f t="shared" si="0"/>
        <v>1400</v>
      </c>
    </row>
    <row r="8" spans="1:5" ht="22.5" customHeight="1">
      <c r="A8" s="319" t="s">
        <v>254</v>
      </c>
      <c r="B8" s="213" t="s">
        <v>358</v>
      </c>
      <c r="C8" s="207">
        <v>195</v>
      </c>
      <c r="D8" s="207"/>
      <c r="E8" s="320">
        <f t="shared" si="0"/>
        <v>195</v>
      </c>
    </row>
    <row r="9" spans="1:5" ht="22.5" customHeight="1">
      <c r="A9" s="319" t="s">
        <v>255</v>
      </c>
      <c r="B9" s="333" t="s">
        <v>359</v>
      </c>
      <c r="C9" s="334">
        <v>250</v>
      </c>
      <c r="D9" s="334"/>
      <c r="E9" s="320">
        <f t="shared" si="0"/>
        <v>250</v>
      </c>
    </row>
    <row r="10" spans="1:5" ht="22.5" customHeight="1">
      <c r="A10" s="319" t="s">
        <v>256</v>
      </c>
      <c r="B10" s="333" t="s">
        <v>360</v>
      </c>
      <c r="C10" s="334">
        <v>29</v>
      </c>
      <c r="D10" s="334"/>
      <c r="E10" s="320">
        <f t="shared" si="0"/>
        <v>29</v>
      </c>
    </row>
    <row r="11" spans="1:6" s="219" customFormat="1" ht="22.5" customHeight="1" thickBot="1">
      <c r="A11" s="321" t="s">
        <v>242</v>
      </c>
      <c r="B11" s="322" t="s">
        <v>243</v>
      </c>
      <c r="C11" s="323">
        <f>SUM(C4:C10)</f>
        <v>8471</v>
      </c>
      <c r="D11" s="323">
        <f>SUM(D4:D10)</f>
        <v>1508</v>
      </c>
      <c r="E11" s="320">
        <f t="shared" si="0"/>
        <v>9979</v>
      </c>
      <c r="F11" s="218"/>
    </row>
    <row r="12" spans="3:5" ht="12.75">
      <c r="C12" s="204"/>
      <c r="D12" s="204"/>
      <c r="E12" s="204"/>
    </row>
    <row r="13" spans="3:5" ht="12.75">
      <c r="C13" s="204"/>
      <c r="D13" s="204"/>
      <c r="E13" s="204"/>
    </row>
    <row r="14" spans="3:5" ht="12.75">
      <c r="C14" s="204"/>
      <c r="D14" s="204"/>
      <c r="E14" s="204"/>
    </row>
    <row r="15" spans="3:5" ht="12.75">
      <c r="C15" s="204"/>
      <c r="D15" s="204"/>
      <c r="E15" s="204"/>
    </row>
    <row r="16" spans="3:5" ht="12.75">
      <c r="C16" s="204"/>
      <c r="D16" s="204"/>
      <c r="E16" s="204"/>
    </row>
    <row r="17" spans="3:5" ht="12.75">
      <c r="C17" s="204"/>
      <c r="D17" s="204"/>
      <c r="E17" s="204"/>
    </row>
    <row r="18" spans="3:5" ht="12.75">
      <c r="C18" s="204"/>
      <c r="D18" s="204"/>
      <c r="E18" s="204"/>
    </row>
  </sheetData>
  <sheetProtection/>
  <printOptions/>
  <pageMargins left="0.4724409448818898" right="0.4724409448818898" top="0.7874015748031497" bottom="0.7874015748031497" header="0.5118110236220472" footer="0.5118110236220472"/>
  <pageSetup cellComments="asDisplayed" horizontalDpi="600" verticalDpi="600" orientation="portrait" paperSize="9" scale="96" r:id="rId1"/>
  <headerFooter alignWithMargins="0">
    <oddHeader>&amp;R3. sz. melléklet a  3/2013. (III.08.)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E33"/>
  <sheetViews>
    <sheetView zoomScalePageLayoutView="0" workbookViewId="0" topLeftCell="A1">
      <selection activeCell="B14" sqref="B14"/>
    </sheetView>
  </sheetViews>
  <sheetFormatPr defaultColWidth="10.625" defaultRowHeight="12.75"/>
  <cols>
    <col min="1" max="1" width="10.625" style="205" customWidth="1"/>
    <col min="2" max="2" width="49.625" style="205" customWidth="1"/>
    <col min="3" max="5" width="11.625" style="205" customWidth="1"/>
    <col min="6" max="16384" width="10.625" style="205" customWidth="1"/>
  </cols>
  <sheetData>
    <row r="1" spans="1:5" ht="15.75">
      <c r="A1" s="209" t="s">
        <v>244</v>
      </c>
      <c r="B1" s="220"/>
      <c r="C1" s="221"/>
      <c r="D1" s="221"/>
      <c r="E1" s="221"/>
    </row>
    <row r="2" spans="1:5" ht="24" customHeight="1">
      <c r="A2" s="222"/>
      <c r="B2" s="222"/>
      <c r="C2" s="223"/>
      <c r="D2" s="223"/>
      <c r="E2" s="223"/>
    </row>
    <row r="3" spans="1:5" s="210" customFormat="1" ht="66.75" customHeight="1">
      <c r="A3" s="224" t="s">
        <v>245</v>
      </c>
      <c r="B3" s="224" t="s">
        <v>293</v>
      </c>
      <c r="C3" s="211" t="s">
        <v>141</v>
      </c>
      <c r="D3" s="211" t="s">
        <v>362</v>
      </c>
      <c r="E3" s="211" t="s">
        <v>278</v>
      </c>
    </row>
    <row r="4" spans="1:5" s="210" customFormat="1" ht="22.5" customHeight="1">
      <c r="A4" s="225" t="s">
        <v>250</v>
      </c>
      <c r="B4" s="213"/>
      <c r="C4" s="214"/>
      <c r="D4" s="214"/>
      <c r="E4" s="226">
        <f>SUM(C4:D4)</f>
        <v>0</v>
      </c>
    </row>
    <row r="5" spans="1:5" s="210" customFormat="1" ht="22.5" customHeight="1">
      <c r="A5" s="225" t="s">
        <v>251</v>
      </c>
      <c r="B5" s="213"/>
      <c r="C5" s="214"/>
      <c r="D5" s="214"/>
      <c r="E5" s="226">
        <f>SUM(C5:D5)</f>
        <v>0</v>
      </c>
    </row>
    <row r="6" spans="1:5" s="210" customFormat="1" ht="22.5" customHeight="1">
      <c r="A6" s="225" t="s">
        <v>252</v>
      </c>
      <c r="B6" s="217"/>
      <c r="C6" s="214"/>
      <c r="D6" s="214"/>
      <c r="E6" s="226">
        <f>SUM(C6:D6)</f>
        <v>0</v>
      </c>
    </row>
    <row r="7" spans="1:5" s="210" customFormat="1" ht="22.5" customHeight="1">
      <c r="A7" s="225" t="s">
        <v>253</v>
      </c>
      <c r="B7" s="216"/>
      <c r="C7" s="214"/>
      <c r="D7" s="214"/>
      <c r="E7" s="226">
        <f>SUM(C7:D7)</f>
        <v>0</v>
      </c>
    </row>
    <row r="8" spans="1:5" s="210" customFormat="1" ht="22.5" customHeight="1">
      <c r="A8" s="225" t="s">
        <v>254</v>
      </c>
      <c r="B8" s="227"/>
      <c r="C8" s="214"/>
      <c r="D8" s="214"/>
      <c r="E8" s="226">
        <f>SUM(C8:D8)</f>
        <v>0</v>
      </c>
    </row>
    <row r="9" spans="1:5" s="210" customFormat="1" ht="30" customHeight="1">
      <c r="A9" s="225"/>
      <c r="B9" s="228" t="s">
        <v>350</v>
      </c>
      <c r="C9" s="215">
        <f>SUM(C4:C8)</f>
        <v>0</v>
      </c>
      <c r="D9" s="215">
        <f>SUM(D4:D8)</f>
        <v>0</v>
      </c>
      <c r="E9" s="215">
        <f>SUM(E4:E8)</f>
        <v>0</v>
      </c>
    </row>
    <row r="10" spans="1:5" s="208" customFormat="1" ht="18" customHeight="1">
      <c r="A10" s="205"/>
      <c r="B10" s="205"/>
      <c r="C10" s="205"/>
      <c r="D10" s="205"/>
      <c r="E10" s="205"/>
    </row>
    <row r="11" spans="1:5" s="206" customFormat="1" ht="18" customHeight="1">
      <c r="A11" s="205"/>
      <c r="B11" s="205"/>
      <c r="C11" s="205"/>
      <c r="D11" s="205"/>
      <c r="E11" s="205"/>
    </row>
    <row r="12" spans="1:5" s="206" customFormat="1" ht="12.75">
      <c r="A12" s="205"/>
      <c r="B12" s="205"/>
      <c r="C12" s="205"/>
      <c r="D12" s="205"/>
      <c r="E12" s="205"/>
    </row>
    <row r="13" spans="1:5" s="206" customFormat="1" ht="18" customHeight="1">
      <c r="A13" s="205"/>
      <c r="B13" s="205"/>
      <c r="C13" s="205"/>
      <c r="D13" s="205"/>
      <c r="E13" s="205"/>
    </row>
    <row r="14" spans="1:5" s="206" customFormat="1" ht="18" customHeight="1">
      <c r="A14" s="205"/>
      <c r="B14" s="205"/>
      <c r="C14" s="205"/>
      <c r="D14" s="205"/>
      <c r="E14" s="205"/>
    </row>
    <row r="15" spans="1:5" s="206" customFormat="1" ht="18" customHeight="1">
      <c r="A15" s="205"/>
      <c r="B15" s="205"/>
      <c r="C15" s="205"/>
      <c r="D15" s="205"/>
      <c r="E15" s="205"/>
    </row>
    <row r="16" spans="1:5" s="206" customFormat="1" ht="18" customHeight="1">
      <c r="A16" s="205"/>
      <c r="B16" s="205"/>
      <c r="C16" s="205"/>
      <c r="D16" s="205"/>
      <c r="E16" s="205"/>
    </row>
    <row r="17" spans="1:5" s="206" customFormat="1" ht="18" customHeight="1">
      <c r="A17" s="205"/>
      <c r="B17" s="205"/>
      <c r="C17" s="205"/>
      <c r="D17" s="205"/>
      <c r="E17" s="205"/>
    </row>
    <row r="18" spans="1:5" s="206" customFormat="1" ht="18" customHeight="1">
      <c r="A18" s="205"/>
      <c r="B18" s="205"/>
      <c r="C18" s="205"/>
      <c r="D18" s="205"/>
      <c r="E18" s="205"/>
    </row>
    <row r="19" spans="1:5" s="206" customFormat="1" ht="18" customHeight="1">
      <c r="A19" s="205"/>
      <c r="B19" s="205"/>
      <c r="C19" s="205"/>
      <c r="D19" s="205"/>
      <c r="E19" s="205"/>
    </row>
    <row r="20" spans="1:5" s="206" customFormat="1" ht="18" customHeight="1">
      <c r="A20" s="205"/>
      <c r="B20" s="205"/>
      <c r="C20" s="205"/>
      <c r="D20" s="205"/>
      <c r="E20" s="205"/>
    </row>
    <row r="21" spans="1:5" s="206" customFormat="1" ht="18" customHeight="1">
      <c r="A21" s="205"/>
      <c r="B21" s="205"/>
      <c r="C21" s="205"/>
      <c r="D21" s="205"/>
      <c r="E21" s="205"/>
    </row>
    <row r="22" spans="1:5" s="206" customFormat="1" ht="18" customHeight="1">
      <c r="A22" s="205"/>
      <c r="B22" s="205"/>
      <c r="C22" s="205"/>
      <c r="D22" s="205"/>
      <c r="E22" s="205"/>
    </row>
    <row r="23" spans="1:5" s="206" customFormat="1" ht="18" customHeight="1">
      <c r="A23" s="205"/>
      <c r="B23" s="205"/>
      <c r="C23" s="205"/>
      <c r="D23" s="205"/>
      <c r="E23" s="205"/>
    </row>
    <row r="24" spans="1:5" s="206" customFormat="1" ht="18" customHeight="1">
      <c r="A24" s="205"/>
      <c r="B24" s="205"/>
      <c r="C24" s="205"/>
      <c r="D24" s="205"/>
      <c r="E24" s="205"/>
    </row>
    <row r="25" spans="1:5" s="206" customFormat="1" ht="18" customHeight="1">
      <c r="A25" s="205"/>
      <c r="B25" s="205"/>
      <c r="C25" s="205"/>
      <c r="D25" s="205"/>
      <c r="E25" s="205"/>
    </row>
    <row r="26" spans="1:5" s="206" customFormat="1" ht="18" customHeight="1">
      <c r="A26" s="205"/>
      <c r="B26" s="205"/>
      <c r="C26" s="205"/>
      <c r="D26" s="205"/>
      <c r="E26" s="205"/>
    </row>
    <row r="27" spans="1:5" s="208" customFormat="1" ht="18" customHeight="1">
      <c r="A27" s="205"/>
      <c r="B27" s="205"/>
      <c r="C27" s="205"/>
      <c r="D27" s="205"/>
      <c r="E27" s="205"/>
    </row>
    <row r="28" spans="1:5" s="208" customFormat="1" ht="18" customHeight="1">
      <c r="A28" s="205"/>
      <c r="B28" s="205"/>
      <c r="C28" s="205"/>
      <c r="D28" s="205"/>
      <c r="E28" s="205"/>
    </row>
    <row r="29" spans="1:5" s="208" customFormat="1" ht="12.75">
      <c r="A29" s="205"/>
      <c r="B29" s="205"/>
      <c r="C29" s="205"/>
      <c r="D29" s="205"/>
      <c r="E29" s="205"/>
    </row>
    <row r="30" spans="1:5" s="208" customFormat="1" ht="12.75">
      <c r="A30" s="205"/>
      <c r="B30" s="205"/>
      <c r="C30" s="205"/>
      <c r="D30" s="205"/>
      <c r="E30" s="205"/>
    </row>
    <row r="31" spans="1:5" s="229" customFormat="1" ht="12.75">
      <c r="A31" s="205"/>
      <c r="B31" s="205"/>
      <c r="C31" s="205"/>
      <c r="D31" s="205"/>
      <c r="E31" s="205"/>
    </row>
    <row r="32" spans="1:5" s="208" customFormat="1" ht="12.75">
      <c r="A32" s="205"/>
      <c r="B32" s="205"/>
      <c r="C32" s="205"/>
      <c r="D32" s="205"/>
      <c r="E32" s="205"/>
    </row>
    <row r="33" spans="1:5" s="230" customFormat="1" ht="12.75">
      <c r="A33" s="205"/>
      <c r="B33" s="205"/>
      <c r="C33" s="205"/>
      <c r="D33" s="205"/>
      <c r="E33" s="205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&amp;R4. sz. melléklet a 3/2013. (III.08.)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107"/>
  <sheetViews>
    <sheetView tabSelected="1" workbookViewId="0" topLeftCell="A88">
      <selection activeCell="E108" sqref="E108"/>
    </sheetView>
  </sheetViews>
  <sheetFormatPr defaultColWidth="9.00390625" defaultRowHeight="12.75"/>
  <cols>
    <col min="1" max="1" width="8.375" style="251" customWidth="1"/>
    <col min="2" max="2" width="8.375" style="68" customWidth="1"/>
    <col min="3" max="3" width="62.875" style="68" customWidth="1"/>
    <col min="4" max="6" width="11.625" style="68" customWidth="1"/>
    <col min="7" max="16384" width="9.375" style="68" customWidth="1"/>
  </cols>
  <sheetData>
    <row r="1" spans="1:6" s="2" customFormat="1" ht="21" customHeight="1" thickBot="1">
      <c r="A1" s="23"/>
      <c r="B1" s="24"/>
      <c r="C1" s="33"/>
      <c r="D1" s="102" t="s">
        <v>133</v>
      </c>
      <c r="E1" s="102"/>
      <c r="F1" s="102"/>
    </row>
    <row r="2" spans="1:6" s="12" customFormat="1" ht="51" customHeight="1" thickBot="1">
      <c r="A2" s="366" t="s">
        <v>204</v>
      </c>
      <c r="B2" s="367"/>
      <c r="C2" s="34" t="s">
        <v>203</v>
      </c>
      <c r="D2" s="126" t="s">
        <v>356</v>
      </c>
      <c r="E2" s="126" t="s">
        <v>361</v>
      </c>
      <c r="F2" s="126" t="s">
        <v>134</v>
      </c>
    </row>
    <row r="3" spans="1:6" s="12" customFormat="1" ht="16.5" thickBot="1">
      <c r="A3" s="25" t="s">
        <v>183</v>
      </c>
      <c r="B3" s="26"/>
      <c r="C3" s="35" t="s">
        <v>351</v>
      </c>
      <c r="D3" s="103"/>
      <c r="E3" s="103"/>
      <c r="F3" s="103"/>
    </row>
    <row r="4" spans="1:6" s="13" customFormat="1" ht="15.75" customHeight="1" thickBot="1">
      <c r="A4" s="27"/>
      <c r="B4" s="27"/>
      <c r="C4" s="36"/>
      <c r="D4" s="28" t="s">
        <v>280</v>
      </c>
      <c r="E4" s="28"/>
      <c r="F4" s="28"/>
    </row>
    <row r="5" spans="1:6" ht="13.5" thickBot="1">
      <c r="A5" s="368" t="s">
        <v>184</v>
      </c>
      <c r="B5" s="369"/>
      <c r="C5" s="37" t="s">
        <v>281</v>
      </c>
      <c r="D5" s="104" t="s">
        <v>282</v>
      </c>
      <c r="E5" s="104"/>
      <c r="F5" s="104"/>
    </row>
    <row r="6" spans="1:6" s="11" customFormat="1" ht="12.75" customHeight="1" thickBot="1">
      <c r="A6" s="21">
        <v>1</v>
      </c>
      <c r="B6" s="22">
        <v>2</v>
      </c>
      <c r="C6" s="38">
        <v>3</v>
      </c>
      <c r="D6" s="105">
        <v>4</v>
      </c>
      <c r="E6" s="105">
        <v>6</v>
      </c>
      <c r="F6" s="105">
        <v>7</v>
      </c>
    </row>
    <row r="7" spans="1:6" s="11" customFormat="1" ht="15.75" customHeight="1" thickBot="1">
      <c r="A7" s="69"/>
      <c r="B7" s="39"/>
      <c r="C7" s="39" t="s">
        <v>283</v>
      </c>
      <c r="D7" s="106"/>
      <c r="E7" s="106"/>
      <c r="F7" s="106"/>
    </row>
    <row r="8" spans="1:6" s="11" customFormat="1" ht="15.75" customHeight="1" thickBot="1">
      <c r="A8" s="70" t="s">
        <v>250</v>
      </c>
      <c r="B8" s="71"/>
      <c r="C8" s="40" t="s">
        <v>185</v>
      </c>
      <c r="D8" s="107">
        <f>+D9+D16+26</f>
        <v>37343</v>
      </c>
      <c r="E8" s="107">
        <f>+E9+E16+E26</f>
        <v>3768</v>
      </c>
      <c r="F8" s="107">
        <f aca="true" t="shared" si="0" ref="F8:F39">SUM(D8:E8)</f>
        <v>41111</v>
      </c>
    </row>
    <row r="9" spans="1:6" s="14" customFormat="1" ht="15.75" customHeight="1" thickBot="1">
      <c r="A9" s="70" t="s">
        <v>251</v>
      </c>
      <c r="B9" s="71"/>
      <c r="C9" s="40" t="s">
        <v>186</v>
      </c>
      <c r="D9" s="107">
        <f>SUM(D10:D15)</f>
        <v>34323</v>
      </c>
      <c r="E9" s="107">
        <f>SUM(E10:E15)</f>
        <v>2022</v>
      </c>
      <c r="F9" s="107">
        <f t="shared" si="0"/>
        <v>36345</v>
      </c>
    </row>
    <row r="10" spans="1:6" s="15" customFormat="1" ht="15.75" customHeight="1" thickBot="1">
      <c r="A10" s="72"/>
      <c r="B10" s="73" t="s">
        <v>327</v>
      </c>
      <c r="C10" s="41" t="s">
        <v>285</v>
      </c>
      <c r="D10" s="108">
        <f>'1.sz.önk. bev-kiad. össz.'!C7</f>
        <v>8349</v>
      </c>
      <c r="E10" s="108">
        <f>'1.sz.önk. bev-kiad. össz.'!D7</f>
        <v>860</v>
      </c>
      <c r="F10" s="107">
        <f t="shared" si="0"/>
        <v>9209</v>
      </c>
    </row>
    <row r="11" spans="1:6" s="15" customFormat="1" ht="15.75" customHeight="1" thickBot="1">
      <c r="A11" s="72"/>
      <c r="B11" s="73" t="s">
        <v>328</v>
      </c>
      <c r="C11" s="41" t="s">
        <v>298</v>
      </c>
      <c r="D11" s="108">
        <f>'1.sz.önk. bev-kiad. össz.'!C11</f>
        <v>0</v>
      </c>
      <c r="E11" s="108"/>
      <c r="F11" s="107">
        <f t="shared" si="0"/>
        <v>0</v>
      </c>
    </row>
    <row r="12" spans="1:6" s="15" customFormat="1" ht="15.75" customHeight="1" thickBot="1">
      <c r="A12" s="72"/>
      <c r="B12" s="73" t="s">
        <v>329</v>
      </c>
      <c r="C12" s="41" t="s">
        <v>286</v>
      </c>
      <c r="D12" s="108">
        <f>'1.sz.önk. bev-kiad. össz.'!C12</f>
        <v>23711</v>
      </c>
      <c r="E12" s="108">
        <f>'1.sz.önk. bev-kiad. össz.'!D12</f>
        <v>266</v>
      </c>
      <c r="F12" s="107">
        <f t="shared" si="0"/>
        <v>23977</v>
      </c>
    </row>
    <row r="13" spans="1:6" s="15" customFormat="1" ht="15.75" customHeight="1" thickBot="1">
      <c r="A13" s="72"/>
      <c r="B13" s="73" t="s">
        <v>330</v>
      </c>
      <c r="C13" s="41" t="s">
        <v>30</v>
      </c>
      <c r="D13" s="108">
        <f>'1.sz.önk. bev-kiad. össz.'!C16</f>
        <v>191</v>
      </c>
      <c r="E13" s="108">
        <f>'1.sz.önk. bev-kiad. össz.'!D16</f>
        <v>198</v>
      </c>
      <c r="F13" s="107">
        <f t="shared" si="0"/>
        <v>389</v>
      </c>
    </row>
    <row r="14" spans="1:6" s="15" customFormat="1" ht="15.75" customHeight="1" thickBot="1">
      <c r="A14" s="72"/>
      <c r="B14" s="73" t="s">
        <v>331</v>
      </c>
      <c r="C14" s="41" t="s">
        <v>31</v>
      </c>
      <c r="D14" s="108">
        <f>'1.sz.önk. bev-kiad. össz.'!C17</f>
        <v>2072</v>
      </c>
      <c r="E14" s="108">
        <f>'1.sz.önk. bev-kiad. össz.'!D17</f>
        <v>698</v>
      </c>
      <c r="F14" s="107">
        <f t="shared" si="0"/>
        <v>2770</v>
      </c>
    </row>
    <row r="15" spans="1:6" s="15" customFormat="1" ht="15.75" customHeight="1" thickBot="1">
      <c r="A15" s="72"/>
      <c r="B15" s="73" t="s">
        <v>338</v>
      </c>
      <c r="C15" s="41" t="s">
        <v>32</v>
      </c>
      <c r="D15" s="108">
        <f>'1.sz.önk. bev-kiad. össz.'!C18</f>
        <v>0</v>
      </c>
      <c r="E15" s="108"/>
      <c r="F15" s="107">
        <f t="shared" si="0"/>
        <v>0</v>
      </c>
    </row>
    <row r="16" spans="1:6" s="14" customFormat="1" ht="15.75" customHeight="1" thickBot="1">
      <c r="A16" s="70" t="s">
        <v>252</v>
      </c>
      <c r="B16" s="71"/>
      <c r="C16" s="40" t="s">
        <v>235</v>
      </c>
      <c r="D16" s="107">
        <f>'1.sz.önk. bev-kiad. össz.'!C19</f>
        <v>2994</v>
      </c>
      <c r="E16" s="107">
        <f>SUM(E17:E25)</f>
        <v>1746</v>
      </c>
      <c r="F16" s="107">
        <f t="shared" si="0"/>
        <v>4740</v>
      </c>
    </row>
    <row r="17" spans="1:6" s="14" customFormat="1" ht="15.75" customHeight="1" thickBot="1">
      <c r="A17" s="74"/>
      <c r="B17" s="73" t="s">
        <v>300</v>
      </c>
      <c r="C17" s="42" t="s">
        <v>37</v>
      </c>
      <c r="D17" s="309">
        <f>'1.sz.önk. bev-kiad. össz.'!C20</f>
        <v>0</v>
      </c>
      <c r="E17" s="309">
        <f>'1.sz.önk. bev-kiad. össz.'!D20</f>
        <v>0</v>
      </c>
      <c r="F17" s="107">
        <f t="shared" si="0"/>
        <v>0</v>
      </c>
    </row>
    <row r="18" spans="1:6" s="14" customFormat="1" ht="15.75" customHeight="1" thickBot="1">
      <c r="A18" s="72"/>
      <c r="B18" s="73" t="s">
        <v>301</v>
      </c>
      <c r="C18" s="43" t="s">
        <v>38</v>
      </c>
      <c r="D18" s="309">
        <f>'1.sz.önk. bev-kiad. össz.'!C21</f>
        <v>0</v>
      </c>
      <c r="E18" s="309">
        <f>'1.sz.önk. bev-kiad. össz.'!D21</f>
        <v>0</v>
      </c>
      <c r="F18" s="107">
        <f t="shared" si="0"/>
        <v>0</v>
      </c>
    </row>
    <row r="19" spans="1:6" s="14" customFormat="1" ht="15.75" customHeight="1" thickBot="1">
      <c r="A19" s="72"/>
      <c r="B19" s="73" t="s">
        <v>302</v>
      </c>
      <c r="C19" s="43" t="s">
        <v>39</v>
      </c>
      <c r="D19" s="309">
        <f>'1.sz.önk. bev-kiad. össz.'!C22</f>
        <v>150</v>
      </c>
      <c r="E19" s="309">
        <f>'1.sz.önk. bev-kiad. össz.'!D22</f>
        <v>-45</v>
      </c>
      <c r="F19" s="107">
        <f t="shared" si="0"/>
        <v>105</v>
      </c>
    </row>
    <row r="20" spans="1:6" s="14" customFormat="1" ht="15.75" customHeight="1" thickBot="1">
      <c r="A20" s="72"/>
      <c r="B20" s="73" t="s">
        <v>303</v>
      </c>
      <c r="C20" s="43" t="s">
        <v>40</v>
      </c>
      <c r="D20" s="309">
        <f>'1.sz.önk. bev-kiad. össz.'!C23</f>
        <v>0</v>
      </c>
      <c r="E20" s="309">
        <f>'1.sz.önk. bev-kiad. össz.'!D23</f>
        <v>0</v>
      </c>
      <c r="F20" s="107">
        <f t="shared" si="0"/>
        <v>0</v>
      </c>
    </row>
    <row r="21" spans="1:6" s="14" customFormat="1" ht="15.75" customHeight="1" thickBot="1">
      <c r="A21" s="72"/>
      <c r="B21" s="73" t="s">
        <v>33</v>
      </c>
      <c r="C21" s="44" t="s">
        <v>41</v>
      </c>
      <c r="D21" s="309">
        <f>'1.sz.önk. bev-kiad. össz.'!C24</f>
        <v>0</v>
      </c>
      <c r="E21" s="309">
        <f>'1.sz.önk. bev-kiad. össz.'!D24</f>
        <v>0</v>
      </c>
      <c r="F21" s="107">
        <f t="shared" si="0"/>
        <v>0</v>
      </c>
    </row>
    <row r="22" spans="1:6" s="14" customFormat="1" ht="15.75" customHeight="1" thickBot="1">
      <c r="A22" s="75"/>
      <c r="B22" s="73" t="s">
        <v>34</v>
      </c>
      <c r="C22" s="43" t="s">
        <v>42</v>
      </c>
      <c r="D22" s="309">
        <f>'1.sz.önk. bev-kiad. össz.'!C25</f>
        <v>890</v>
      </c>
      <c r="E22" s="309">
        <f>'1.sz.önk. bev-kiad. össz.'!D25</f>
        <v>1526</v>
      </c>
      <c r="F22" s="107">
        <f t="shared" si="0"/>
        <v>2416</v>
      </c>
    </row>
    <row r="23" spans="1:6" s="15" customFormat="1" ht="15.75" customHeight="1" thickBot="1">
      <c r="A23" s="72"/>
      <c r="B23" s="73" t="s">
        <v>35</v>
      </c>
      <c r="C23" s="43" t="s">
        <v>43</v>
      </c>
      <c r="D23" s="309">
        <f>'1.sz.önk. bev-kiad. össz.'!C26</f>
        <v>5</v>
      </c>
      <c r="E23" s="309">
        <f>'1.sz.önk. bev-kiad. össz.'!D26</f>
        <v>2</v>
      </c>
      <c r="F23" s="107">
        <f t="shared" si="0"/>
        <v>7</v>
      </c>
    </row>
    <row r="24" spans="1:6" s="15" customFormat="1" ht="15.75" customHeight="1" thickBot="1">
      <c r="A24" s="76"/>
      <c r="B24" s="77" t="s">
        <v>36</v>
      </c>
      <c r="C24" s="44" t="s">
        <v>44</v>
      </c>
      <c r="D24" s="309">
        <f>'1.sz.önk. bev-kiad. össz.'!C27</f>
        <v>950</v>
      </c>
      <c r="E24" s="309">
        <f>'1.sz.önk. bev-kiad. össz.'!D27</f>
        <v>-82</v>
      </c>
      <c r="F24" s="107">
        <f t="shared" si="0"/>
        <v>868</v>
      </c>
    </row>
    <row r="25" spans="1:6" s="15" customFormat="1" ht="15.75" customHeight="1" thickBot="1">
      <c r="A25" s="76"/>
      <c r="B25" s="77" t="s">
        <v>233</v>
      </c>
      <c r="C25" s="43" t="s">
        <v>234</v>
      </c>
      <c r="D25" s="309">
        <f>'1.sz.önk. bev-kiad. össz.'!C28</f>
        <v>999</v>
      </c>
      <c r="E25" s="309">
        <f>'1.sz.önk. bev-kiad. össz.'!D28</f>
        <v>345</v>
      </c>
      <c r="F25" s="107">
        <f t="shared" si="0"/>
        <v>1344</v>
      </c>
    </row>
    <row r="26" spans="1:6" s="15" customFormat="1" ht="15.75" customHeight="1" thickBot="1">
      <c r="A26" s="70" t="s">
        <v>253</v>
      </c>
      <c r="B26" s="78"/>
      <c r="C26" s="45" t="s">
        <v>47</v>
      </c>
      <c r="D26" s="309">
        <f>'1.sz.önk. bev-kiad. össz.'!C29</f>
        <v>0</v>
      </c>
      <c r="E26" s="309">
        <f>'1.sz.önk. bev-kiad. össz.'!D29</f>
        <v>0</v>
      </c>
      <c r="F26" s="107">
        <f t="shared" si="0"/>
        <v>0</v>
      </c>
    </row>
    <row r="27" spans="1:6" s="14" customFormat="1" ht="15.75" customHeight="1" thickBot="1">
      <c r="A27" s="70" t="s">
        <v>254</v>
      </c>
      <c r="B27" s="71"/>
      <c r="C27" s="40" t="s">
        <v>205</v>
      </c>
      <c r="D27" s="107">
        <f>'1.sz.önk. bev-kiad. össz.'!C30</f>
        <v>33552</v>
      </c>
      <c r="E27" s="107">
        <f>SUM(E28:E35)</f>
        <v>-304</v>
      </c>
      <c r="F27" s="107">
        <f t="shared" si="0"/>
        <v>33248</v>
      </c>
    </row>
    <row r="28" spans="1:6" s="15" customFormat="1" ht="15.75" customHeight="1" thickBot="1">
      <c r="A28" s="72"/>
      <c r="B28" s="73" t="s">
        <v>306</v>
      </c>
      <c r="C28" s="46" t="s">
        <v>53</v>
      </c>
      <c r="D28" s="309">
        <f>'1.sz.önk. bev-kiad. össz.'!C31</f>
        <v>12034</v>
      </c>
      <c r="E28" s="309">
        <f>'1.sz.önk. bev-kiad. össz.'!D31</f>
        <v>0</v>
      </c>
      <c r="F28" s="107">
        <f t="shared" si="0"/>
        <v>12034</v>
      </c>
    </row>
    <row r="29" spans="1:6" s="15" customFormat="1" ht="15.75" customHeight="1" thickBot="1">
      <c r="A29" s="72"/>
      <c r="B29" s="73" t="s">
        <v>307</v>
      </c>
      <c r="C29" s="43" t="s">
        <v>54</v>
      </c>
      <c r="D29" s="309">
        <f>'1.sz.önk. bev-kiad. össz.'!C32</f>
        <v>0</v>
      </c>
      <c r="E29" s="309">
        <f>'1.sz.önk. bev-kiad. össz.'!D32</f>
        <v>0</v>
      </c>
      <c r="F29" s="107">
        <f t="shared" si="0"/>
        <v>0</v>
      </c>
    </row>
    <row r="30" spans="1:6" s="15" customFormat="1" ht="15.75" customHeight="1" thickBot="1">
      <c r="A30" s="72"/>
      <c r="B30" s="73" t="s">
        <v>308</v>
      </c>
      <c r="C30" s="43" t="s">
        <v>55</v>
      </c>
      <c r="D30" s="309">
        <f>'1.sz.önk. bev-kiad. össz.'!C33</f>
        <v>475</v>
      </c>
      <c r="E30" s="309">
        <f>'1.sz.önk. bev-kiad. össz.'!D33</f>
        <v>3297</v>
      </c>
      <c r="F30" s="107">
        <f t="shared" si="0"/>
        <v>3772</v>
      </c>
    </row>
    <row r="31" spans="1:6" s="15" customFormat="1" ht="15.75" customHeight="1" thickBot="1">
      <c r="A31" s="72"/>
      <c r="B31" s="73" t="s">
        <v>48</v>
      </c>
      <c r="C31" s="43" t="s">
        <v>210</v>
      </c>
      <c r="D31" s="309">
        <f>'1.sz.önk. bev-kiad. össz.'!C34</f>
        <v>21043</v>
      </c>
      <c r="E31" s="309">
        <f>'1.sz.önk. bev-kiad. össz.'!D34</f>
        <v>-4490</v>
      </c>
      <c r="F31" s="107">
        <f t="shared" si="0"/>
        <v>16553</v>
      </c>
    </row>
    <row r="32" spans="1:6" s="15" customFormat="1" ht="26.25" customHeight="1" thickBot="1">
      <c r="A32" s="72"/>
      <c r="B32" s="73" t="s">
        <v>49</v>
      </c>
      <c r="C32" s="43" t="s">
        <v>56</v>
      </c>
      <c r="D32" s="309">
        <f>'1.sz.önk. bev-kiad. össz.'!C35</f>
        <v>0</v>
      </c>
      <c r="E32" s="309">
        <f>'1.sz.önk. bev-kiad. össz.'!D35</f>
        <v>0</v>
      </c>
      <c r="F32" s="107">
        <f t="shared" si="0"/>
        <v>0</v>
      </c>
    </row>
    <row r="33" spans="1:6" s="15" customFormat="1" ht="15.75" customHeight="1" thickBot="1">
      <c r="A33" s="72"/>
      <c r="B33" s="73" t="s">
        <v>50</v>
      </c>
      <c r="C33" s="43" t="s">
        <v>57</v>
      </c>
      <c r="D33" s="309">
        <f>'1.sz.önk. bev-kiad. össz.'!C36</f>
        <v>0</v>
      </c>
      <c r="E33" s="309">
        <f>'1.sz.önk. bev-kiad. össz.'!D36</f>
        <v>0</v>
      </c>
      <c r="F33" s="107">
        <f t="shared" si="0"/>
        <v>0</v>
      </c>
    </row>
    <row r="34" spans="1:6" s="15" customFormat="1" ht="15.75" customHeight="1" thickBot="1">
      <c r="A34" s="72"/>
      <c r="B34" s="73" t="s">
        <v>51</v>
      </c>
      <c r="C34" s="43" t="s">
        <v>58</v>
      </c>
      <c r="D34" s="309">
        <f>'1.sz.önk. bev-kiad. össz.'!C37</f>
        <v>0</v>
      </c>
      <c r="E34" s="309">
        <f>'1.sz.önk. bev-kiad. össz.'!D37</f>
        <v>0</v>
      </c>
      <c r="F34" s="107">
        <f t="shared" si="0"/>
        <v>0</v>
      </c>
    </row>
    <row r="35" spans="1:6" s="15" customFormat="1" ht="15.75" customHeight="1" thickBot="1">
      <c r="A35" s="76"/>
      <c r="B35" s="77" t="s">
        <v>52</v>
      </c>
      <c r="C35" s="47" t="s">
        <v>240</v>
      </c>
      <c r="D35" s="309">
        <f>'1.sz.önk. bev-kiad. össz.'!C38</f>
        <v>0</v>
      </c>
      <c r="E35" s="309">
        <f>'1.sz.önk. bev-kiad. össz.'!D38</f>
        <v>889</v>
      </c>
      <c r="F35" s="107">
        <f t="shared" si="0"/>
        <v>889</v>
      </c>
    </row>
    <row r="36" spans="1:6" s="15" customFormat="1" ht="15.75" customHeight="1" thickBot="1">
      <c r="A36" s="79" t="s">
        <v>255</v>
      </c>
      <c r="B36" s="48"/>
      <c r="C36" s="48" t="s">
        <v>187</v>
      </c>
      <c r="D36" s="107">
        <f>'1.sz.önk. bev-kiad. össz.'!C39</f>
        <v>16304</v>
      </c>
      <c r="E36" s="107">
        <f>SUM(E37,E43)</f>
        <v>13479</v>
      </c>
      <c r="F36" s="107">
        <f t="shared" si="0"/>
        <v>29783</v>
      </c>
    </row>
    <row r="37" spans="1:6" s="15" customFormat="1" ht="15.75" customHeight="1" thickBot="1">
      <c r="A37" s="74"/>
      <c r="B37" s="80" t="s">
        <v>309</v>
      </c>
      <c r="C37" s="49" t="s">
        <v>62</v>
      </c>
      <c r="D37" s="120">
        <f>'1.sz.önk. bev-kiad. össz.'!C40</f>
        <v>12653</v>
      </c>
      <c r="E37" s="120">
        <f>SUM(E38:E42)</f>
        <v>6314</v>
      </c>
      <c r="F37" s="107">
        <f t="shared" si="0"/>
        <v>18967</v>
      </c>
    </row>
    <row r="38" spans="1:6" s="15" customFormat="1" ht="15.75" customHeight="1" thickBot="1">
      <c r="A38" s="72"/>
      <c r="B38" s="81" t="s">
        <v>311</v>
      </c>
      <c r="C38" s="50" t="s">
        <v>63</v>
      </c>
      <c r="D38" s="309">
        <f>'1.sz.önk. bev-kiad. össz.'!C41</f>
        <v>1070</v>
      </c>
      <c r="E38" s="309">
        <f>'1.sz.önk. bev-kiad. össz.'!D41</f>
        <v>147</v>
      </c>
      <c r="F38" s="107">
        <f t="shared" si="0"/>
        <v>1217</v>
      </c>
    </row>
    <row r="39" spans="1:6" s="15" customFormat="1" ht="15.75" customHeight="1" thickBot="1">
      <c r="A39" s="72"/>
      <c r="B39" s="81" t="s">
        <v>312</v>
      </c>
      <c r="C39" s="50" t="s">
        <v>64</v>
      </c>
      <c r="D39" s="309">
        <f>'1.sz.önk. bev-kiad. össz.'!C42</f>
        <v>1961</v>
      </c>
      <c r="E39" s="309">
        <f>'1.sz.önk. bev-kiad. össz.'!D42</f>
        <v>398</v>
      </c>
      <c r="F39" s="107">
        <f t="shared" si="0"/>
        <v>2359</v>
      </c>
    </row>
    <row r="40" spans="1:6" s="15" customFormat="1" ht="15.75" customHeight="1" thickBot="1">
      <c r="A40" s="72"/>
      <c r="B40" s="81" t="s">
        <v>313</v>
      </c>
      <c r="C40" s="50" t="s">
        <v>188</v>
      </c>
      <c r="D40" s="309">
        <f>'1.sz.önk. bev-kiad. össz.'!C43</f>
        <v>0</v>
      </c>
      <c r="E40" s="309">
        <f>'1.sz.önk. bev-kiad. össz.'!D43</f>
        <v>0</v>
      </c>
      <c r="F40" s="107">
        <f aca="true" t="shared" si="1" ref="F40:F64">SUM(D40:E40)</f>
        <v>0</v>
      </c>
    </row>
    <row r="41" spans="1:6" s="15" customFormat="1" ht="15.75" customHeight="1" thickBot="1">
      <c r="A41" s="72"/>
      <c r="B41" s="81" t="s">
        <v>314</v>
      </c>
      <c r="C41" s="50" t="s">
        <v>288</v>
      </c>
      <c r="D41" s="309">
        <f>'1.sz.önk. bev-kiad. össz.'!C44</f>
        <v>0</v>
      </c>
      <c r="E41" s="309">
        <f>'1.sz.önk. bev-kiad. össz.'!D44</f>
        <v>0</v>
      </c>
      <c r="F41" s="107">
        <f t="shared" si="1"/>
        <v>0</v>
      </c>
    </row>
    <row r="42" spans="1:6" s="15" customFormat="1" ht="15.75" customHeight="1" thickBot="1">
      <c r="A42" s="72"/>
      <c r="B42" s="81" t="s">
        <v>60</v>
      </c>
      <c r="C42" s="50" t="s">
        <v>66</v>
      </c>
      <c r="D42" s="309">
        <f>'1.sz.önk. bev-kiad. össz.'!C45</f>
        <v>9622</v>
      </c>
      <c r="E42" s="309">
        <f>'1.sz.önk. bev-kiad. össz.'!D45</f>
        <v>5769</v>
      </c>
      <c r="F42" s="107">
        <f t="shared" si="1"/>
        <v>15391</v>
      </c>
    </row>
    <row r="43" spans="1:6" s="15" customFormat="1" ht="15.75" customHeight="1" thickBot="1">
      <c r="A43" s="72"/>
      <c r="B43" s="81" t="s">
        <v>310</v>
      </c>
      <c r="C43" s="51" t="s">
        <v>67</v>
      </c>
      <c r="D43" s="121">
        <f>SUM(D44:D48)</f>
        <v>3651</v>
      </c>
      <c r="E43" s="121">
        <f>SUM(E44:E48)</f>
        <v>7165</v>
      </c>
      <c r="F43" s="107">
        <f t="shared" si="1"/>
        <v>10816</v>
      </c>
    </row>
    <row r="44" spans="1:6" s="15" customFormat="1" ht="15.75" customHeight="1" thickBot="1">
      <c r="A44" s="72"/>
      <c r="B44" s="81" t="s">
        <v>317</v>
      </c>
      <c r="C44" s="50" t="s">
        <v>63</v>
      </c>
      <c r="D44" s="309">
        <f>'1.sz.önk. bev-kiad. össz.'!C47</f>
        <v>0</v>
      </c>
      <c r="E44" s="309">
        <f>'1.sz.önk. bev-kiad. össz.'!D47</f>
        <v>0</v>
      </c>
      <c r="F44" s="107">
        <f t="shared" si="1"/>
        <v>0</v>
      </c>
    </row>
    <row r="45" spans="1:6" s="15" customFormat="1" ht="15.75" customHeight="1" thickBot="1">
      <c r="A45" s="72"/>
      <c r="B45" s="81" t="s">
        <v>318</v>
      </c>
      <c r="C45" s="50" t="s">
        <v>64</v>
      </c>
      <c r="D45" s="309">
        <f>'1.sz.önk. bev-kiad. össz.'!C48</f>
        <v>221</v>
      </c>
      <c r="E45" s="309">
        <f>'1.sz.önk. bev-kiad. össz.'!D48</f>
        <v>0</v>
      </c>
      <c r="F45" s="107">
        <f t="shared" si="1"/>
        <v>221</v>
      </c>
    </row>
    <row r="46" spans="1:6" s="15" customFormat="1" ht="27" customHeight="1" thickBot="1">
      <c r="A46" s="72"/>
      <c r="B46" s="81" t="s">
        <v>319</v>
      </c>
      <c r="C46" s="50" t="s">
        <v>65</v>
      </c>
      <c r="D46" s="309">
        <f>'1.sz.önk. bev-kiad. össz.'!C49</f>
        <v>0</v>
      </c>
      <c r="E46" s="309">
        <f>'1.sz.önk. bev-kiad. össz.'!D49</f>
        <v>0</v>
      </c>
      <c r="F46" s="107">
        <f t="shared" si="1"/>
        <v>0</v>
      </c>
    </row>
    <row r="47" spans="1:6" s="15" customFormat="1" ht="15.75" customHeight="1" thickBot="1">
      <c r="A47" s="72"/>
      <c r="B47" s="81" t="s">
        <v>320</v>
      </c>
      <c r="C47" s="50" t="s">
        <v>288</v>
      </c>
      <c r="D47" s="309">
        <f>'1.sz.önk. bev-kiad. össz.'!C50</f>
        <v>0</v>
      </c>
      <c r="E47" s="309">
        <f>'1.sz.önk. bev-kiad. össz.'!D50</f>
        <v>0</v>
      </c>
      <c r="F47" s="107">
        <f t="shared" si="1"/>
        <v>0</v>
      </c>
    </row>
    <row r="48" spans="1:6" s="15" customFormat="1" ht="15.75" customHeight="1" thickBot="1">
      <c r="A48" s="82"/>
      <c r="B48" s="83" t="s">
        <v>61</v>
      </c>
      <c r="C48" s="52" t="s">
        <v>202</v>
      </c>
      <c r="D48" s="309">
        <f>'1.sz.önk. bev-kiad. össz.'!C51</f>
        <v>3430</v>
      </c>
      <c r="E48" s="309">
        <f>'1.sz.önk. bev-kiad. össz.'!D51</f>
        <v>7165</v>
      </c>
      <c r="F48" s="107">
        <f t="shared" si="1"/>
        <v>10595</v>
      </c>
    </row>
    <row r="49" spans="1:6" s="14" customFormat="1" ht="15.75" customHeight="1" thickBot="1">
      <c r="A49" s="79" t="s">
        <v>256</v>
      </c>
      <c r="B49" s="71"/>
      <c r="C49" s="48" t="s">
        <v>189</v>
      </c>
      <c r="D49" s="107">
        <f>SUM(D50:D52)</f>
        <v>221</v>
      </c>
      <c r="E49" s="107">
        <f>SUM(E50:E52)</f>
        <v>0</v>
      </c>
      <c r="F49" s="107">
        <f t="shared" si="1"/>
        <v>221</v>
      </c>
    </row>
    <row r="50" spans="1:6" s="15" customFormat="1" ht="27" customHeight="1" thickBot="1">
      <c r="A50" s="72"/>
      <c r="B50" s="81" t="s">
        <v>315</v>
      </c>
      <c r="C50" s="46" t="s">
        <v>70</v>
      </c>
      <c r="D50" s="309">
        <f>'1.sz.önk. bev-kiad. össz.'!C53</f>
        <v>221</v>
      </c>
      <c r="E50" s="309">
        <f>'1.sz.önk. bev-kiad. össz.'!D53</f>
        <v>0</v>
      </c>
      <c r="F50" s="107">
        <f t="shared" si="1"/>
        <v>221</v>
      </c>
    </row>
    <row r="51" spans="1:6" s="15" customFormat="1" ht="15.75" customHeight="1" thickBot="1">
      <c r="A51" s="72"/>
      <c r="B51" s="81" t="s">
        <v>316</v>
      </c>
      <c r="C51" s="243" t="s">
        <v>223</v>
      </c>
      <c r="D51" s="309">
        <f>'1.sz.önk. bev-kiad. össz.'!C54</f>
        <v>0</v>
      </c>
      <c r="E51" s="309">
        <f>'1.sz.önk. bev-kiad. össz.'!D54</f>
        <v>0</v>
      </c>
      <c r="F51" s="107">
        <f t="shared" si="1"/>
        <v>0</v>
      </c>
    </row>
    <row r="52" spans="1:6" s="15" customFormat="1" ht="15.75" customHeight="1" thickBot="1">
      <c r="A52" s="72"/>
      <c r="B52" s="81" t="s">
        <v>69</v>
      </c>
      <c r="C52" s="53" t="s">
        <v>10</v>
      </c>
      <c r="D52" s="309">
        <f>'1.sz.önk. bev-kiad. össz.'!C55</f>
        <v>0</v>
      </c>
      <c r="E52" s="309">
        <f>'1.sz.önk. bev-kiad. össz.'!D55</f>
        <v>0</v>
      </c>
      <c r="F52" s="107">
        <f t="shared" si="1"/>
        <v>0</v>
      </c>
    </row>
    <row r="53" spans="1:6" s="15" customFormat="1" ht="15.75" customHeight="1" thickBot="1">
      <c r="A53" s="70" t="s">
        <v>257</v>
      </c>
      <c r="B53" s="71"/>
      <c r="C53" s="48" t="s">
        <v>190</v>
      </c>
      <c r="D53" s="107">
        <f>'1.sz.önk. bev-kiad. össz.'!C56</f>
        <v>325</v>
      </c>
      <c r="E53" s="107">
        <f>SUM(E54:E55)</f>
        <v>82</v>
      </c>
      <c r="F53" s="107">
        <f t="shared" si="1"/>
        <v>407</v>
      </c>
    </row>
    <row r="54" spans="1:6" s="15" customFormat="1" ht="15.75" customHeight="1" thickBot="1">
      <c r="A54" s="84"/>
      <c r="B54" s="81" t="s">
        <v>71</v>
      </c>
      <c r="C54" s="43" t="s">
        <v>345</v>
      </c>
      <c r="D54" s="309">
        <f>'1.sz.önk. bev-kiad. össz.'!C57</f>
        <v>325</v>
      </c>
      <c r="E54" s="309">
        <f>'1.sz.önk. bev-kiad. össz.'!D57</f>
        <v>82</v>
      </c>
      <c r="F54" s="107">
        <f t="shared" si="1"/>
        <v>407</v>
      </c>
    </row>
    <row r="55" spans="1:6" s="15" customFormat="1" ht="15.75" customHeight="1" thickBot="1">
      <c r="A55" s="72"/>
      <c r="B55" s="81" t="s">
        <v>72</v>
      </c>
      <c r="C55" s="43" t="s">
        <v>346</v>
      </c>
      <c r="D55" s="309">
        <f>'1.sz.önk. bev-kiad. össz.'!C58</f>
        <v>0</v>
      </c>
      <c r="E55" s="309">
        <f>'1.sz.önk. bev-kiad. össz.'!D58</f>
        <v>0</v>
      </c>
      <c r="F55" s="107">
        <f t="shared" si="1"/>
        <v>0</v>
      </c>
    </row>
    <row r="56" spans="1:6" s="15" customFormat="1" ht="15.75" customHeight="1" thickBot="1">
      <c r="A56" s="79" t="s">
        <v>258</v>
      </c>
      <c r="B56" s="85"/>
      <c r="C56" s="54" t="s">
        <v>191</v>
      </c>
      <c r="D56" s="111">
        <f>'1.sz.önk. bev-kiad. össz.'!C59</f>
        <v>0</v>
      </c>
      <c r="E56" s="111">
        <f>'1.sz.önk. bev-kiad. össz.'!D59</f>
        <v>0</v>
      </c>
      <c r="F56" s="107">
        <f t="shared" si="1"/>
        <v>0</v>
      </c>
    </row>
    <row r="57" spans="1:6" s="14" customFormat="1" ht="27.75" customHeight="1" thickBot="1">
      <c r="A57" s="86" t="s">
        <v>259</v>
      </c>
      <c r="B57" s="87"/>
      <c r="C57" s="55" t="s">
        <v>192</v>
      </c>
      <c r="D57" s="112">
        <f>'1.sz.önk. bev-kiad. össz.'!C60</f>
        <v>87719</v>
      </c>
      <c r="E57" s="112">
        <f>+E9+E16+E26+E27+E36+E49+E53+E56</f>
        <v>17025</v>
      </c>
      <c r="F57" s="107">
        <f t="shared" si="1"/>
        <v>104744</v>
      </c>
    </row>
    <row r="58" spans="1:6" s="14" customFormat="1" ht="15.75" customHeight="1" thickBot="1">
      <c r="A58" s="70" t="s">
        <v>260</v>
      </c>
      <c r="B58" s="88"/>
      <c r="C58" s="48" t="s">
        <v>193</v>
      </c>
      <c r="D58" s="112">
        <f>'1.sz.önk. bev-kiad. össz.'!C61</f>
        <v>4298</v>
      </c>
      <c r="E58" s="113">
        <f>+E59+E60</f>
        <v>0</v>
      </c>
      <c r="F58" s="107">
        <f t="shared" si="1"/>
        <v>4298</v>
      </c>
    </row>
    <row r="59" spans="1:6" s="14" customFormat="1" ht="26.25" customHeight="1" thickBot="1">
      <c r="A59" s="74"/>
      <c r="B59" s="80" t="s">
        <v>1</v>
      </c>
      <c r="C59" s="122" t="s">
        <v>76</v>
      </c>
      <c r="D59" s="309">
        <f>'1.sz.önk. bev-kiad. össz.'!C62</f>
        <v>0</v>
      </c>
      <c r="E59" s="309">
        <f>'1.sz.önk. bev-kiad. össz.'!D62</f>
        <v>0</v>
      </c>
      <c r="F59" s="107">
        <f t="shared" si="1"/>
        <v>0</v>
      </c>
    </row>
    <row r="60" spans="1:6" s="14" customFormat="1" ht="26.25" customHeight="1" thickBot="1">
      <c r="A60" s="82"/>
      <c r="B60" s="83" t="s">
        <v>2</v>
      </c>
      <c r="C60" s="123" t="s">
        <v>77</v>
      </c>
      <c r="D60" s="309">
        <f>'1.sz.önk. bev-kiad. össz.'!C63</f>
        <v>4298</v>
      </c>
      <c r="E60" s="309">
        <f>'1.sz.önk. bev-kiad. össz.'!D63</f>
        <v>0</v>
      </c>
      <c r="F60" s="107">
        <f t="shared" si="1"/>
        <v>4298</v>
      </c>
    </row>
    <row r="61" spans="1:6" s="15" customFormat="1" ht="15.75" customHeight="1" thickBot="1">
      <c r="A61" s="89" t="s">
        <v>261</v>
      </c>
      <c r="B61" s="244"/>
      <c r="C61" s="48" t="s">
        <v>194</v>
      </c>
      <c r="D61" s="107">
        <f>'1.sz.önk. bev-kiad. össz.'!C64</f>
        <v>4803</v>
      </c>
      <c r="E61" s="107">
        <f>+E62+E63</f>
        <v>-4803</v>
      </c>
      <c r="F61" s="107">
        <f t="shared" si="1"/>
        <v>0</v>
      </c>
    </row>
    <row r="62" spans="1:6" s="15" customFormat="1" ht="15.75" customHeight="1" thickBot="1">
      <c r="A62" s="245"/>
      <c r="B62" s="90" t="s">
        <v>78</v>
      </c>
      <c r="C62" s="41" t="s">
        <v>195</v>
      </c>
      <c r="D62" s="309">
        <f>'1.sz.önk. bev-kiad. össz.'!C65</f>
        <v>4803</v>
      </c>
      <c r="E62" s="309">
        <f>'1.sz.önk. bev-kiad. össz.'!D65</f>
        <v>-4803</v>
      </c>
      <c r="F62" s="107">
        <f t="shared" si="1"/>
        <v>0</v>
      </c>
    </row>
    <row r="63" spans="1:6" s="15" customFormat="1" ht="15.75" customHeight="1" thickBot="1">
      <c r="A63" s="246"/>
      <c r="B63" s="91" t="s">
        <v>84</v>
      </c>
      <c r="C63" s="56" t="s">
        <v>196</v>
      </c>
      <c r="D63" s="309">
        <f>'1.sz.önk. bev-kiad. össz.'!C66</f>
        <v>0</v>
      </c>
      <c r="E63" s="309">
        <f>'1.sz.önk. bev-kiad. össz.'!D66</f>
        <v>0</v>
      </c>
      <c r="F63" s="107">
        <f t="shared" si="1"/>
        <v>0</v>
      </c>
    </row>
    <row r="64" spans="1:6" s="15" customFormat="1" ht="15.75" customHeight="1" thickBot="1">
      <c r="A64" s="89" t="s">
        <v>262</v>
      </c>
      <c r="B64" s="247"/>
      <c r="C64" s="54" t="s">
        <v>206</v>
      </c>
      <c r="D64" s="114">
        <f>+D57+D58+D61</f>
        <v>96820</v>
      </c>
      <c r="E64" s="114">
        <f>+E57+E58+E61</f>
        <v>12222</v>
      </c>
      <c r="F64" s="107">
        <f t="shared" si="1"/>
        <v>109042</v>
      </c>
    </row>
    <row r="65" spans="1:6" s="15" customFormat="1" ht="15" customHeight="1">
      <c r="A65" s="92"/>
      <c r="B65" s="92"/>
      <c r="C65" s="57"/>
      <c r="D65" s="115"/>
      <c r="E65" s="115"/>
      <c r="F65" s="115"/>
    </row>
    <row r="66" spans="1:6" ht="13.5" thickBot="1">
      <c r="A66" s="93"/>
      <c r="B66" s="58"/>
      <c r="C66" s="58"/>
      <c r="D66" s="58"/>
      <c r="E66" s="58"/>
      <c r="F66" s="58"/>
    </row>
    <row r="67" spans="1:6" s="11" customFormat="1" ht="16.5" customHeight="1" thickBot="1">
      <c r="A67" s="94"/>
      <c r="B67" s="59"/>
      <c r="C67" s="59" t="s">
        <v>289</v>
      </c>
      <c r="D67" s="116"/>
      <c r="E67" s="116"/>
      <c r="F67" s="116"/>
    </row>
    <row r="68" spans="1:6" s="16" customFormat="1" ht="15.75" customHeight="1" thickBot="1">
      <c r="A68" s="79" t="s">
        <v>250</v>
      </c>
      <c r="B68" s="95"/>
      <c r="C68" s="60" t="s">
        <v>246</v>
      </c>
      <c r="D68" s="107">
        <f>SUM(D69:D73)</f>
        <v>86140</v>
      </c>
      <c r="E68" s="107">
        <f>SUM(E69:E73)</f>
        <v>-3930</v>
      </c>
      <c r="F68" s="107">
        <f>SUM(D68:E68)</f>
        <v>82210</v>
      </c>
    </row>
    <row r="69" spans="1:6" ht="15.75" customHeight="1" thickBot="1">
      <c r="A69" s="96"/>
      <c r="B69" s="97" t="s">
        <v>321</v>
      </c>
      <c r="C69" s="46" t="s">
        <v>275</v>
      </c>
      <c r="D69" s="108">
        <f>'1.sz.önk. bev-kiad. össz.'!C86</f>
        <v>13961</v>
      </c>
      <c r="E69" s="108">
        <f>'1.sz.önk. bev-kiad. össz.'!D86</f>
        <v>3234</v>
      </c>
      <c r="F69" s="107">
        <f aca="true" t="shared" si="2" ref="F69:F104">SUM(D69:E69)</f>
        <v>17195</v>
      </c>
    </row>
    <row r="70" spans="1:6" ht="15.75" customHeight="1" thickBot="1">
      <c r="A70" s="98"/>
      <c r="B70" s="81" t="s">
        <v>322</v>
      </c>
      <c r="C70" s="43" t="s">
        <v>105</v>
      </c>
      <c r="D70" s="108">
        <f>'1.sz.önk. bev-kiad. össz.'!C87</f>
        <v>2917</v>
      </c>
      <c r="E70" s="108">
        <f>'1.sz.önk. bev-kiad. össz.'!D87</f>
        <v>1278</v>
      </c>
      <c r="F70" s="107">
        <f t="shared" si="2"/>
        <v>4195</v>
      </c>
    </row>
    <row r="71" spans="1:6" ht="15.75" customHeight="1" thickBot="1">
      <c r="A71" s="98"/>
      <c r="B71" s="81" t="s">
        <v>323</v>
      </c>
      <c r="C71" s="43" t="s">
        <v>344</v>
      </c>
      <c r="D71" s="108">
        <f>'1.sz.önk. bev-kiad. össz.'!C88</f>
        <v>20846</v>
      </c>
      <c r="E71" s="108">
        <f>'1.sz.önk. bev-kiad. össz.'!D88</f>
        <v>-1064</v>
      </c>
      <c r="F71" s="107">
        <f t="shared" si="2"/>
        <v>19782</v>
      </c>
    </row>
    <row r="72" spans="1:6" ht="15.75" customHeight="1" thickBot="1">
      <c r="A72" s="98"/>
      <c r="B72" s="81" t="s">
        <v>324</v>
      </c>
      <c r="C72" s="43" t="s">
        <v>106</v>
      </c>
      <c r="D72" s="108">
        <f>'1.sz.önk. bev-kiad. össz.'!C89</f>
        <v>0</v>
      </c>
      <c r="E72" s="108">
        <f>'1.sz.önk. bev-kiad. össz.'!D89</f>
        <v>0</v>
      </c>
      <c r="F72" s="107">
        <f t="shared" si="2"/>
        <v>0</v>
      </c>
    </row>
    <row r="73" spans="1:6" ht="15.75" customHeight="1" thickBot="1">
      <c r="A73" s="98"/>
      <c r="B73" s="81" t="s">
        <v>333</v>
      </c>
      <c r="C73" s="43" t="s">
        <v>107</v>
      </c>
      <c r="D73" s="119">
        <f>SUM(D74:D81)</f>
        <v>48416</v>
      </c>
      <c r="E73" s="119">
        <f>SUM(E74:E81)</f>
        <v>-7378</v>
      </c>
      <c r="F73" s="107">
        <f t="shared" si="2"/>
        <v>41038</v>
      </c>
    </row>
    <row r="74" spans="1:6" ht="15.75" customHeight="1" thickBot="1">
      <c r="A74" s="98"/>
      <c r="B74" s="81" t="s">
        <v>325</v>
      </c>
      <c r="C74" s="43" t="s">
        <v>162</v>
      </c>
      <c r="D74" s="108">
        <f>'1.sz.önk. bev-kiad. össz.'!C91</f>
        <v>0</v>
      </c>
      <c r="E74" s="108">
        <f>'1.sz.önk. bev-kiad. össz.'!D91</f>
        <v>0</v>
      </c>
      <c r="F74" s="107">
        <f t="shared" si="2"/>
        <v>0</v>
      </c>
    </row>
    <row r="75" spans="1:6" ht="15.75" customHeight="1" thickBot="1">
      <c r="A75" s="98"/>
      <c r="B75" s="81" t="s">
        <v>326</v>
      </c>
      <c r="C75" s="61" t="s">
        <v>163</v>
      </c>
      <c r="D75" s="108">
        <f>'1.sz.önk. bev-kiad. össz.'!C92</f>
        <v>26553</v>
      </c>
      <c r="E75" s="108">
        <f>'1.sz.önk. bev-kiad. össz.'!D92</f>
        <v>-5218</v>
      </c>
      <c r="F75" s="107">
        <f t="shared" si="2"/>
        <v>21335</v>
      </c>
    </row>
    <row r="76" spans="1:6" ht="15.75" customHeight="1" thickBot="1">
      <c r="A76" s="98"/>
      <c r="B76" s="81" t="s">
        <v>334</v>
      </c>
      <c r="C76" s="61" t="s">
        <v>164</v>
      </c>
      <c r="D76" s="108">
        <f>'1.sz.önk. bev-kiad. össz.'!C93</f>
        <v>0</v>
      </c>
      <c r="E76" s="108">
        <f>'1.sz.önk. bev-kiad. össz.'!D93</f>
        <v>0</v>
      </c>
      <c r="F76" s="107">
        <f t="shared" si="2"/>
        <v>0</v>
      </c>
    </row>
    <row r="77" spans="1:6" ht="25.5" customHeight="1" thickBot="1">
      <c r="A77" s="98"/>
      <c r="B77" s="81" t="s">
        <v>335</v>
      </c>
      <c r="C77" s="62" t="s">
        <v>165</v>
      </c>
      <c r="D77" s="108">
        <f>'1.sz.önk. bev-kiad. össz.'!C94</f>
        <v>1409</v>
      </c>
      <c r="E77" s="108">
        <f>'1.sz.önk. bev-kiad. össz.'!D94</f>
        <v>565</v>
      </c>
      <c r="F77" s="107">
        <f t="shared" si="2"/>
        <v>1974</v>
      </c>
    </row>
    <row r="78" spans="1:6" ht="15.75" customHeight="1" thickBot="1">
      <c r="A78" s="98"/>
      <c r="B78" s="81" t="s">
        <v>336</v>
      </c>
      <c r="C78" s="62" t="s">
        <v>166</v>
      </c>
      <c r="D78" s="108">
        <f>'1.sz.önk. bev-kiad. össz.'!C95</f>
        <v>20454</v>
      </c>
      <c r="E78" s="108">
        <f>'1.sz.önk. bev-kiad. össz.'!D95</f>
        <v>-2725</v>
      </c>
      <c r="F78" s="107">
        <f t="shared" si="2"/>
        <v>17729</v>
      </c>
    </row>
    <row r="79" spans="1:6" ht="15.75" customHeight="1" thickBot="1">
      <c r="A79" s="98"/>
      <c r="B79" s="81" t="s">
        <v>337</v>
      </c>
      <c r="C79" s="62" t="s">
        <v>167</v>
      </c>
      <c r="D79" s="108">
        <f>'1.sz.önk. bev-kiad. össz.'!C96</f>
        <v>0</v>
      </c>
      <c r="E79" s="108">
        <f>'1.sz.önk. bev-kiad. össz.'!D96</f>
        <v>0</v>
      </c>
      <c r="F79" s="107">
        <f t="shared" si="2"/>
        <v>0</v>
      </c>
    </row>
    <row r="80" spans="1:6" ht="15.75" customHeight="1" thickBot="1">
      <c r="A80" s="98"/>
      <c r="B80" s="81" t="s">
        <v>339</v>
      </c>
      <c r="C80" s="62" t="s">
        <v>168</v>
      </c>
      <c r="D80" s="108">
        <f>'1.sz.önk. bev-kiad. össz.'!C97</f>
        <v>0</v>
      </c>
      <c r="E80" s="108">
        <f>'1.sz.önk. bev-kiad. össz.'!D97</f>
        <v>0</v>
      </c>
      <c r="F80" s="107">
        <f t="shared" si="2"/>
        <v>0</v>
      </c>
    </row>
    <row r="81" spans="1:6" ht="15.75" customHeight="1" thickBot="1">
      <c r="A81" s="99"/>
      <c r="B81" s="91" t="s">
        <v>108</v>
      </c>
      <c r="C81" s="63" t="s">
        <v>169</v>
      </c>
      <c r="D81" s="108">
        <f>'1.sz.önk. bev-kiad. össz.'!C98</f>
        <v>0</v>
      </c>
      <c r="E81" s="108">
        <f>'1.sz.önk. bev-kiad. össz.'!D98</f>
        <v>0</v>
      </c>
      <c r="F81" s="107">
        <f t="shared" si="2"/>
        <v>0</v>
      </c>
    </row>
    <row r="82" spans="1:6" s="248" customFormat="1" ht="15.75" customHeight="1" thickBot="1">
      <c r="A82" s="79" t="s">
        <v>251</v>
      </c>
      <c r="B82" s="95"/>
      <c r="C82" s="60" t="s">
        <v>247</v>
      </c>
      <c r="D82" s="107">
        <f>SUM(D83:D89)</f>
        <v>8571</v>
      </c>
      <c r="E82" s="107">
        <f>SUM(E83:E89)</f>
        <v>1505</v>
      </c>
      <c r="F82" s="107">
        <f t="shared" si="2"/>
        <v>10076</v>
      </c>
    </row>
    <row r="83" spans="1:6" s="16" customFormat="1" ht="15.75" customHeight="1" thickBot="1">
      <c r="A83" s="96"/>
      <c r="B83" s="97" t="s">
        <v>327</v>
      </c>
      <c r="C83" s="46" t="s">
        <v>236</v>
      </c>
      <c r="D83" s="108">
        <f>'1.sz.önk. bev-kiad. össz.'!C100</f>
        <v>8471</v>
      </c>
      <c r="E83" s="108">
        <f>'1.sz.önk. bev-kiad. össz.'!D100</f>
        <v>1508</v>
      </c>
      <c r="F83" s="107">
        <f t="shared" si="2"/>
        <v>9979</v>
      </c>
    </row>
    <row r="84" spans="1:6" ht="15.75" customHeight="1" thickBot="1">
      <c r="A84" s="98"/>
      <c r="B84" s="81" t="s">
        <v>328</v>
      </c>
      <c r="C84" s="43" t="s">
        <v>109</v>
      </c>
      <c r="D84" s="108">
        <f>'1.sz.önk. bev-kiad. össz.'!C101</f>
        <v>0</v>
      </c>
      <c r="E84" s="108">
        <f>'1.sz.önk. bev-kiad. össz.'!D101</f>
        <v>0</v>
      </c>
      <c r="F84" s="107">
        <f t="shared" si="2"/>
        <v>0</v>
      </c>
    </row>
    <row r="85" spans="1:6" ht="15.75" customHeight="1" thickBot="1">
      <c r="A85" s="98"/>
      <c r="B85" s="81" t="s">
        <v>329</v>
      </c>
      <c r="C85" s="43" t="s">
        <v>110</v>
      </c>
      <c r="D85" s="108">
        <f>'1.sz.önk. bev-kiad. össz.'!C102</f>
        <v>0</v>
      </c>
      <c r="E85" s="108">
        <f>'1.sz.önk. bev-kiad. össz.'!D102</f>
        <v>0</v>
      </c>
      <c r="F85" s="107">
        <f t="shared" si="2"/>
        <v>0</v>
      </c>
    </row>
    <row r="86" spans="1:6" ht="15.75" customHeight="1" thickBot="1">
      <c r="A86" s="98"/>
      <c r="B86" s="81" t="s">
        <v>330</v>
      </c>
      <c r="C86" s="43" t="s">
        <v>111</v>
      </c>
      <c r="D86" s="108">
        <f>'1.sz.önk. bev-kiad. össz.'!C103</f>
        <v>0</v>
      </c>
      <c r="E86" s="108">
        <f>'1.sz.önk. bev-kiad. össz.'!D103</f>
        <v>0</v>
      </c>
      <c r="F86" s="107">
        <f t="shared" si="2"/>
        <v>0</v>
      </c>
    </row>
    <row r="87" spans="1:6" ht="26.25" customHeight="1" thickBot="1">
      <c r="A87" s="98"/>
      <c r="B87" s="81" t="s">
        <v>331</v>
      </c>
      <c r="C87" s="43" t="s">
        <v>116</v>
      </c>
      <c r="D87" s="108">
        <f>'1.sz.önk. bev-kiad. össz.'!C104</f>
        <v>0</v>
      </c>
      <c r="E87" s="108">
        <f>'1.sz.önk. bev-kiad. össz.'!D104</f>
        <v>0</v>
      </c>
      <c r="F87" s="107">
        <f t="shared" si="2"/>
        <v>0</v>
      </c>
    </row>
    <row r="88" spans="1:6" ht="26.25" customHeight="1" thickBot="1">
      <c r="A88" s="98"/>
      <c r="B88" s="81" t="s">
        <v>338</v>
      </c>
      <c r="C88" s="43" t="s">
        <v>201</v>
      </c>
      <c r="D88" s="108">
        <f>'1.sz.önk. bev-kiad. össz.'!C105</f>
        <v>0</v>
      </c>
      <c r="E88" s="108">
        <f>'1.sz.önk. bev-kiad. össz.'!D105</f>
        <v>0</v>
      </c>
      <c r="F88" s="107">
        <f t="shared" si="2"/>
        <v>0</v>
      </c>
    </row>
    <row r="89" spans="1:6" ht="15.75" customHeight="1" thickBot="1">
      <c r="A89" s="98"/>
      <c r="B89" s="81" t="s">
        <v>341</v>
      </c>
      <c r="C89" s="43" t="s">
        <v>118</v>
      </c>
      <c r="D89" s="249">
        <f>SUM(D90:D94)</f>
        <v>100</v>
      </c>
      <c r="E89" s="249">
        <f>SUM(E90:E94)</f>
        <v>-3</v>
      </c>
      <c r="F89" s="107">
        <f t="shared" si="2"/>
        <v>97</v>
      </c>
    </row>
    <row r="90" spans="1:6" s="16" customFormat="1" ht="15.75" customHeight="1" thickBot="1">
      <c r="A90" s="98"/>
      <c r="B90" s="81" t="s">
        <v>112</v>
      </c>
      <c r="C90" s="43" t="s">
        <v>158</v>
      </c>
      <c r="D90" s="108">
        <f>'1.sz.önk. bev-kiad. össz.'!C107</f>
        <v>0</v>
      </c>
      <c r="E90" s="108">
        <f>'1.sz.önk. bev-kiad. össz.'!D107</f>
        <v>0</v>
      </c>
      <c r="F90" s="107">
        <f t="shared" si="2"/>
        <v>0</v>
      </c>
    </row>
    <row r="91" spans="1:11" ht="15.75" customHeight="1" thickBot="1">
      <c r="A91" s="98"/>
      <c r="B91" s="81" t="s">
        <v>113</v>
      </c>
      <c r="C91" s="61" t="s">
        <v>159</v>
      </c>
      <c r="D91" s="108">
        <f>'1.sz.önk. bev-kiad. össz.'!C108</f>
        <v>0</v>
      </c>
      <c r="E91" s="108">
        <f>'1.sz.önk. bev-kiad. össz.'!D108</f>
        <v>0</v>
      </c>
      <c r="F91" s="107">
        <f t="shared" si="2"/>
        <v>0</v>
      </c>
      <c r="K91" s="250"/>
    </row>
    <row r="92" spans="1:11" ht="15.75" customHeight="1" thickBot="1">
      <c r="A92" s="98"/>
      <c r="B92" s="81" t="s">
        <v>114</v>
      </c>
      <c r="C92" s="61" t="s">
        <v>231</v>
      </c>
      <c r="D92" s="108">
        <f>'1.sz.önk. bev-kiad. össz.'!C109</f>
        <v>100</v>
      </c>
      <c r="E92" s="108">
        <f>'1.sz.önk. bev-kiad. össz.'!D109</f>
        <v>-3</v>
      </c>
      <c r="F92" s="107">
        <f t="shared" si="2"/>
        <v>97</v>
      </c>
      <c r="K92" s="250"/>
    </row>
    <row r="93" spans="1:6" ht="15.75" customHeight="1" thickBot="1">
      <c r="A93" s="98"/>
      <c r="B93" s="81" t="s">
        <v>115</v>
      </c>
      <c r="C93" s="61" t="s">
        <v>160</v>
      </c>
      <c r="D93" s="108">
        <f>'1.sz.önk. bev-kiad. össz.'!C110</f>
        <v>0</v>
      </c>
      <c r="E93" s="108">
        <f>'1.sz.önk. bev-kiad. össz.'!D110</f>
        <v>0</v>
      </c>
      <c r="F93" s="107">
        <f t="shared" si="2"/>
        <v>0</v>
      </c>
    </row>
    <row r="94" spans="1:6" ht="15.75" customHeight="1" thickBot="1">
      <c r="A94" s="99"/>
      <c r="B94" s="91" t="s">
        <v>230</v>
      </c>
      <c r="C94" s="64" t="s">
        <v>161</v>
      </c>
      <c r="D94" s="109">
        <f>'1.sz.önk. bev-kiad. össz.'!C111</f>
        <v>0</v>
      </c>
      <c r="E94" s="109">
        <f>'1.sz.önk. bev-kiad. össz.'!D111</f>
        <v>0</v>
      </c>
      <c r="F94" s="354">
        <f t="shared" si="2"/>
        <v>0</v>
      </c>
    </row>
    <row r="95" spans="1:6" s="248" customFormat="1" ht="15.75" customHeight="1" thickBot="1">
      <c r="A95" s="79" t="s">
        <v>252</v>
      </c>
      <c r="B95" s="95"/>
      <c r="C95" s="60" t="s">
        <v>119</v>
      </c>
      <c r="D95" s="355">
        <f>'1.sz.önk. bev-kiad. össz.'!C112</f>
        <v>0</v>
      </c>
      <c r="E95" s="355">
        <f>'1.sz.önk. bev-kiad. össz.'!D112</f>
        <v>0</v>
      </c>
      <c r="F95" s="107">
        <f t="shared" si="2"/>
        <v>0</v>
      </c>
    </row>
    <row r="96" spans="1:6" s="16" customFormat="1" ht="15.75" customHeight="1" thickBot="1">
      <c r="A96" s="79" t="s">
        <v>253</v>
      </c>
      <c r="B96" s="95"/>
      <c r="C96" s="60" t="s">
        <v>248</v>
      </c>
      <c r="D96" s="107">
        <f>+D97+D98</f>
        <v>0</v>
      </c>
      <c r="E96" s="107">
        <f>+E97+E98</f>
        <v>14647</v>
      </c>
      <c r="F96" s="107">
        <f t="shared" si="2"/>
        <v>14647</v>
      </c>
    </row>
    <row r="97" spans="1:6" s="16" customFormat="1" ht="15.75" customHeight="1" thickBot="1">
      <c r="A97" s="96"/>
      <c r="B97" s="97" t="s">
        <v>304</v>
      </c>
      <c r="C97" s="46" t="s">
        <v>290</v>
      </c>
      <c r="D97" s="108">
        <f>'1.sz.önk. bev-kiad. össz.'!C114</f>
        <v>0</v>
      </c>
      <c r="E97" s="108">
        <f>'1.sz.önk. bev-kiad. össz.'!D114</f>
        <v>2205</v>
      </c>
      <c r="F97" s="107">
        <f t="shared" si="2"/>
        <v>2205</v>
      </c>
    </row>
    <row r="98" spans="1:6" s="16" customFormat="1" ht="15.75" customHeight="1" thickBot="1">
      <c r="A98" s="99"/>
      <c r="B98" s="91" t="s">
        <v>305</v>
      </c>
      <c r="C98" s="47" t="s">
        <v>291</v>
      </c>
      <c r="D98" s="108">
        <f>'1.sz.önk. bev-kiad. össz.'!C115</f>
        <v>0</v>
      </c>
      <c r="E98" s="108">
        <f>'1.sz.önk. bev-kiad. össz.'!D115</f>
        <v>12442</v>
      </c>
      <c r="F98" s="107">
        <f t="shared" si="2"/>
        <v>12442</v>
      </c>
    </row>
    <row r="99" spans="1:6" s="16" customFormat="1" ht="15.75" customHeight="1" thickBot="1">
      <c r="A99" s="79" t="s">
        <v>254</v>
      </c>
      <c r="B99" s="100"/>
      <c r="C99" s="60" t="s">
        <v>208</v>
      </c>
      <c r="D99" s="108"/>
      <c r="E99" s="108"/>
      <c r="F99" s="107">
        <f t="shared" si="2"/>
        <v>0</v>
      </c>
    </row>
    <row r="100" spans="1:6" s="16" customFormat="1" ht="15.75" customHeight="1" thickBot="1">
      <c r="A100" s="79" t="s">
        <v>255</v>
      </c>
      <c r="B100" s="95"/>
      <c r="C100" s="65" t="s">
        <v>209</v>
      </c>
      <c r="D100" s="117">
        <f>+D68+D82+D95+D96+D99</f>
        <v>94711</v>
      </c>
      <c r="E100" s="117">
        <f>+E68+E82+E95+E96+E99</f>
        <v>12222</v>
      </c>
      <c r="F100" s="107">
        <f t="shared" si="2"/>
        <v>106933</v>
      </c>
    </row>
    <row r="101" spans="1:6" s="16" customFormat="1" ht="15.75" customHeight="1" thickBot="1">
      <c r="A101" s="79" t="s">
        <v>256</v>
      </c>
      <c r="B101" s="95"/>
      <c r="C101" s="60" t="s">
        <v>221</v>
      </c>
      <c r="D101" s="107">
        <f>+D102+D103</f>
        <v>2109</v>
      </c>
      <c r="E101" s="107">
        <f>+E102+E103</f>
        <v>0</v>
      </c>
      <c r="F101" s="107">
        <f t="shared" si="2"/>
        <v>2109</v>
      </c>
    </row>
    <row r="102" spans="1:6" ht="15.75" customHeight="1" thickBot="1">
      <c r="A102" s="96"/>
      <c r="B102" s="81" t="s">
        <v>207</v>
      </c>
      <c r="C102" s="46" t="s">
        <v>197</v>
      </c>
      <c r="D102" s="110"/>
      <c r="E102" s="110"/>
      <c r="F102" s="107">
        <f t="shared" si="2"/>
        <v>0</v>
      </c>
    </row>
    <row r="103" spans="1:6" ht="15.75" customHeight="1" thickBot="1">
      <c r="A103" s="99"/>
      <c r="B103" s="91" t="s">
        <v>316</v>
      </c>
      <c r="C103" s="47" t="s">
        <v>198</v>
      </c>
      <c r="D103" s="109">
        <v>2109</v>
      </c>
      <c r="E103" s="109"/>
      <c r="F103" s="107">
        <f t="shared" si="2"/>
        <v>2109</v>
      </c>
    </row>
    <row r="104" spans="1:6" ht="15" customHeight="1" thickBot="1">
      <c r="A104" s="79" t="s">
        <v>257</v>
      </c>
      <c r="B104" s="85"/>
      <c r="C104" s="66" t="s">
        <v>222</v>
      </c>
      <c r="D104" s="118">
        <f>+D100+D101</f>
        <v>96820</v>
      </c>
      <c r="E104" s="118">
        <f>+E100+E101</f>
        <v>12222</v>
      </c>
      <c r="F104" s="107">
        <f t="shared" si="2"/>
        <v>109042</v>
      </c>
    </row>
    <row r="105" spans="1:6" ht="13.5" thickBot="1">
      <c r="A105" s="101"/>
      <c r="B105" s="67"/>
      <c r="C105" s="67"/>
      <c r="D105" s="67"/>
      <c r="E105" s="67"/>
      <c r="F105" s="67"/>
    </row>
    <row r="106" spans="1:6" ht="15" customHeight="1" thickBot="1">
      <c r="A106" s="29" t="s">
        <v>199</v>
      </c>
      <c r="B106" s="30"/>
      <c r="C106" s="31"/>
      <c r="D106" s="17">
        <v>2</v>
      </c>
      <c r="E106" s="17"/>
      <c r="F106" s="32">
        <f>SUM(D106:E106)</f>
        <v>2</v>
      </c>
    </row>
    <row r="107" spans="1:6" ht="14.25" customHeight="1" thickBot="1">
      <c r="A107" s="29" t="s">
        <v>200</v>
      </c>
      <c r="B107" s="30"/>
      <c r="C107" s="31"/>
      <c r="D107" s="17">
        <v>4</v>
      </c>
      <c r="E107" s="17">
        <v>9</v>
      </c>
      <c r="F107" s="32">
        <f>SUM(D107:E107)</f>
        <v>13</v>
      </c>
    </row>
  </sheetData>
  <sheetProtection formatCells="0"/>
  <mergeCells count="2">
    <mergeCell ref="A2:B2"/>
    <mergeCell ref="A5:B5"/>
  </mergeCells>
  <printOptions horizontalCentered="1"/>
  <pageMargins left="0.5118110236220472" right="0.5118110236220472" top="0.984251968503937" bottom="0.984251968503937" header="0.7874015748031497" footer="0.7874015748031497"/>
  <pageSetup cellComments="asDisplayed" horizontalDpi="600" verticalDpi="600" orientation="portrait" paperSize="9" scale="78" r:id="rId1"/>
  <headerFooter alignWithMargins="0">
    <oddHeader>&amp;R5. sz. melléklet a 3/2013. (III.08.) sz.  önkormányzati rendelethez</oddHeader>
  </headerFooter>
  <rowBreaks count="2" manualBreakCount="2">
    <brk id="48" max="5" man="1"/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Nagyné</cp:lastModifiedBy>
  <cp:lastPrinted>2013-04-26T07:36:26Z</cp:lastPrinted>
  <dcterms:created xsi:type="dcterms:W3CDTF">1999-10-30T10:30:45Z</dcterms:created>
  <dcterms:modified xsi:type="dcterms:W3CDTF">2013-04-26T07:36:31Z</dcterms:modified>
  <cp:category/>
  <cp:version/>
  <cp:contentType/>
  <cp:contentStatus/>
</cp:coreProperties>
</file>