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6" activeTab="2"/>
  </bookViews>
  <sheets>
    <sheet name="1.sz.önk. bev-kiad. össz." sheetId="1" r:id="rId1"/>
    <sheet name="2.sz. felhalm.kiad.saját" sheetId="2" r:id="rId2"/>
    <sheet name="3.sz. táj. ph-önk. kiad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ercsényi" localSheetId="1">'[6]bevételek intként'!#REF!</definedName>
    <definedName name="bölcsőde" localSheetId="1">'[6]bevételek intként'!#REF!</definedName>
    <definedName name="címzett" localSheetId="1">'[6]bev kiad önk alap'!#REF!</definedName>
    <definedName name="egymi" localSheetId="1">'[6]bevételek intként'!#REF!</definedName>
    <definedName name="felhalm" localSheetId="1">'2.sz. felhalm.kiad.saját'!#REF!</definedName>
    <definedName name="főösszcigány" localSheetId="1">'[7]Munka2'!$P$23</definedName>
    <definedName name="főösszkistérség" localSheetId="1">'[7]Munka2'!$P$22</definedName>
    <definedName name="gépjárműadó" localSheetId="1">'[7]Munka6'!$C$16</definedName>
    <definedName name="gondkp" localSheetId="1">'[6]bevételek intként'!#REF!</definedName>
    <definedName name="hunyadi" localSheetId="1">'[6]bevételek intként'!#REF!</definedName>
    <definedName name="intsajbev" localSheetId="1">'[7]Munka6'!$C$11</definedName>
    <definedName name="iparűzésiadó" localSheetId="1">'[7]Munka6'!$C$15</definedName>
    <definedName name="járulékph" localSheetId="1">'[6]ph kiadásai alap'!#REF!</definedName>
    <definedName name="kodály" localSheetId="1">'[6]bevételek intként'!#REF!</definedName>
    <definedName name="konyha" localSheetId="1">'[6]bevételek intként'!#REF!</definedName>
    <definedName name="kölcsey" localSheetId="1">'[6]bevételek intként'!#REF!</definedName>
    <definedName name="könyvtár" localSheetId="1">'[6]bevételek intként'!#REF!</definedName>
    <definedName name="kvédbírság" localSheetId="1">'[7]Munka6'!$C$18</definedName>
    <definedName name="lábassy" localSheetId="1">'[6]bevételek intként'!#REF!</definedName>
    <definedName name="műkcátv" localSheetId="1">'[7]Munka6'!$C$10</definedName>
    <definedName name="_xlnm.Print_Area" localSheetId="0">'1.sz.önk. bev-kiad. össz.'!$A$1:$H$156</definedName>
    <definedName name="_xlnm.Print_Area" localSheetId="1">'2.sz. felhalm.kiad.saját'!$A$1:$F$24</definedName>
    <definedName name="_xlnm.Print_Area" localSheetId="2">'3.sz. táj. ph-önk. kiad.'!$A$1:$D$81</definedName>
    <definedName name="óvoda" localSheetId="1">'[6]bevételek intként'!#REF!</definedName>
    <definedName name="óvoda">#REF!</definedName>
    <definedName name="önkbercsényi" localSheetId="1">'[6]bevételek intként'!#REF!</definedName>
    <definedName name="önkbercsényi">#REF!</definedName>
    <definedName name="önkbölcsőde" localSheetId="1">'[6]bevételek intként'!#REF!</definedName>
    <definedName name="önkbölcsőde">#REF!</definedName>
    <definedName name="önkegymi" localSheetId="1">'[6]bevételek intként'!#REF!</definedName>
    <definedName name="önkegymi">#REF!</definedName>
    <definedName name="önkgondkp" localSheetId="1">'[6]bevételek intként'!#REF!</definedName>
    <definedName name="önkgondkp">#REF!</definedName>
    <definedName name="önkhunyadi" localSheetId="1">'[6]bevételek intként'!#REF!</definedName>
    <definedName name="önkhunyadi">#REF!</definedName>
    <definedName name="önkkodály" localSheetId="1">'[6]bevételek intként'!#REF!</definedName>
    <definedName name="önkkodály">#REF!</definedName>
    <definedName name="önkkonyha" localSheetId="1">'[6]bevételek intként'!#REF!</definedName>
    <definedName name="önkkonyha">#REF!</definedName>
    <definedName name="önkkölcsey" localSheetId="1">'[6]bevételek intként'!#REF!</definedName>
    <definedName name="önkkölcsey">#REF!</definedName>
    <definedName name="önkkönyvtár" localSheetId="1">'[6]bevételek intként'!#REF!</definedName>
    <definedName name="önkkönyvtár">#REF!</definedName>
    <definedName name="önkktgvtám">#REF!</definedName>
    <definedName name="önklábassy" localSheetId="1">'[6]bevételek intként'!#REF!</definedName>
    <definedName name="önklábassy">#REF!</definedName>
    <definedName name="önkműkbev">#REF!</definedName>
    <definedName name="önkóvoda" localSheetId="1">'[6]bevételek intként'!#REF!</definedName>
    <definedName name="önkóvoda">#REF!</definedName>
    <definedName name="önkpbo" localSheetId="1">'[6]bevételek intként'!#REF!</definedName>
    <definedName name="önkpbo">#REF!</definedName>
    <definedName name="önkpetőfi" localSheetId="1">'[6]bevételek intként'!#REF!</definedName>
    <definedName name="önkpetőfi">#REF!</definedName>
    <definedName name="önksajátos1">#REF!</definedName>
    <definedName name="önkszékács" localSheetId="1">'[6]bevételek intként'!#REF!</definedName>
    <definedName name="önkszékács">#REF!</definedName>
    <definedName name="önkvmk" localSheetId="1">'[6]bevételek intként'!#REF!</definedName>
    <definedName name="önkvmk">#REF!</definedName>
    <definedName name="összbev" localSheetId="2">'[2]2. bev-kiad. önk.'!$C$39</definedName>
    <definedName name="összbev">'[2]2. bev-kiad. önk.'!$C$39</definedName>
    <definedName name="összkiad" localSheetId="2">'[2]2. bev-kiad. önk.'!$C$53</definedName>
    <definedName name="összkiad">'[2]2. bev-kiad. önk.'!$C$53</definedName>
    <definedName name="pálybev">#REF!</definedName>
    <definedName name="pálybev1">#REF!</definedName>
    <definedName name="pbo" localSheetId="1">'[6]bevételek intként'!#REF!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 localSheetId="1">'[6]bevételek intként'!#REF!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 localSheetId="1">'[7]Munka6'!$C$21</definedName>
    <definedName name="phsajbev" localSheetId="2">'[1]Munka6'!$C$21</definedName>
    <definedName name="phsajbev">'[1]Munka6'!$C$21</definedName>
    <definedName name="phszoc">#REF!</definedName>
    <definedName name="pm" localSheetId="1">'[6]bevételek intként'!#REF!</definedName>
    <definedName name="pm">#REF!</definedName>
    <definedName name="pótl" localSheetId="1">'[7]Munka6'!$C$20</definedName>
    <definedName name="pótl" localSheetId="2">'[1]Munka6'!$C$20</definedName>
    <definedName name="pótl">'[1]Munka6'!$C$20</definedName>
    <definedName name="pótlék">#REF!</definedName>
    <definedName name="sajfelh1">#REF!</definedName>
    <definedName name="semmi">'[5]Munka2'!$P$23</definedName>
    <definedName name="semmi10">'[5]Munka6'!$C$21</definedName>
    <definedName name="semmi11">'[5]Munka6'!$C$20</definedName>
    <definedName name="semmi12">'[5]Munka6'!$C$19</definedName>
    <definedName name="semmi13">'[5]Munka6'!$C$7</definedName>
    <definedName name="semmi14">'[5]Munka6'!$C$8</definedName>
    <definedName name="semmi15">'[5]Munka6'!$C$17</definedName>
    <definedName name="semmi16">'[5]Munka2'!$P$23</definedName>
    <definedName name="semmi17">'[5]Munka2'!$P$22</definedName>
    <definedName name="semmi18">'[5]Munka6'!$C$16</definedName>
    <definedName name="semmi19">'[5]Munka6'!$C$11</definedName>
    <definedName name="semmi2">'[5]Munka2'!$P$22</definedName>
    <definedName name="semmi20">'[5]Munka6'!$C$15</definedName>
    <definedName name="semmi21">'[5]Munka6'!$C$18</definedName>
    <definedName name="semmi22">'[5]Munka6'!$C$10</definedName>
    <definedName name="semmi23">'[4]4. bevételek int-ként'!#REF!</definedName>
    <definedName name="semmi24">'[4]4. bevételek int-ként'!#REF!</definedName>
    <definedName name="semmi25">'[5]Munka6'!$C$21</definedName>
    <definedName name="semmi26">'[5]Munka6'!$C$20</definedName>
    <definedName name="semmi27">'[5]Munka6'!$C$19</definedName>
    <definedName name="semmi28">'[5]Munka6'!$C$7</definedName>
    <definedName name="semmi29">'[5]Munka6'!$C$8</definedName>
    <definedName name="semmi3">'[5]Munka6'!$C$16</definedName>
    <definedName name="semmi30">'[5]Munka6'!$C$17</definedName>
    <definedName name="semmi4">'[5]Munka6'!$C$11</definedName>
    <definedName name="semmi5">'[5]Munka6'!$C$15</definedName>
    <definedName name="semmi6">'[5]Munka6'!$C$18</definedName>
    <definedName name="semmi7">'[5]Munka6'!$C$10</definedName>
    <definedName name="semmi8">'[4]4. bevételek int-ként'!#REF!</definedName>
    <definedName name="semmi9">'[4]4. bevételek int-ként'!#REF!</definedName>
    <definedName name="szabsbírság" localSheetId="1">'[7]Munka6'!$C$19</definedName>
    <definedName name="szabsbírság" localSheetId="2">'[1]Munka6'!$C$19</definedName>
    <definedName name="szabsbírság">'[1]Munka6'!$C$19</definedName>
    <definedName name="szabsért">#REF!</definedName>
    <definedName name="székács" localSheetId="1">'[6]bevételek intként'!#REF!</definedName>
    <definedName name="székács">#REF!</definedName>
    <definedName name="szemckö4">#REF!</definedName>
    <definedName name="szemegy8.12" localSheetId="2">#REF!</definedName>
    <definedName name="szemegy8.12">#REF!</definedName>
    <definedName name="szemegy8.13" localSheetId="2">#REF!</definedName>
    <definedName name="szemegy8.13">#REF!</definedName>
    <definedName name="személyiph" localSheetId="1">'[6]ph kiadásai alap'!#REF!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 localSheetId="2">#REF!</definedName>
    <definedName name="szemph8.12">#REF!</definedName>
    <definedName name="szjahelyben">#REF!</definedName>
    <definedName name="szjahelyben1">#REF!</definedName>
    <definedName name="szjahelybenm" localSheetId="1">'[7]Munka6'!$C$7</definedName>
    <definedName name="szjahelybenm" localSheetId="2">'[1]Munka6'!$C$7</definedName>
    <definedName name="szjahelybenm">'[1]Munka6'!$C$7</definedName>
    <definedName name="szjajövkül">#REF!</definedName>
    <definedName name="szjajövkül1">#REF!</definedName>
    <definedName name="szjakül" localSheetId="1">'[7]Munka6'!$C$8</definedName>
    <definedName name="szjakül" localSheetId="2">'[1]Munka6'!$C$8</definedName>
    <definedName name="szjakül">'[1]Munka6'!$C$8</definedName>
    <definedName name="szocátv">#REF!</definedName>
    <definedName name="szocph">#REF!</definedName>
    <definedName name="szocph5">#REF!</definedName>
    <definedName name="szocsegélyph" localSheetId="1">'[6]ph kiadásai alap'!#REF!</definedName>
    <definedName name="szocsegélyph">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 localSheetId="1">'[7]Munka6'!$C$17</definedName>
    <definedName name="termőfbérbe" localSheetId="2">'[1]Munka6'!$C$17</definedName>
    <definedName name="termőfbérbe">'[1]Munka6'!$C$17</definedName>
    <definedName name="termőföld1">#REF!</definedName>
    <definedName name="vizikátv">#REF!</definedName>
    <definedName name="vizikátv1">#REF!</definedName>
    <definedName name="vizikfelh3" localSheetId="2">'[2]7. felhalm.kiad.'!#REF!</definedName>
    <definedName name="vizikfelh3">'[2]7. felhalm.kiad.'!#REF!</definedName>
    <definedName name="vmk" localSheetId="1">'[6]bevételek intként'!#REF!</definedName>
    <definedName name="vmk">#REF!</definedName>
  </definedNames>
  <calcPr fullCalcOnLoad="1"/>
</workbook>
</file>

<file path=xl/comments1.xml><?xml version="1.0" encoding="utf-8"?>
<comments xmlns="http://schemas.openxmlformats.org/spreadsheetml/2006/main">
  <authors>
    <author>Szőkéné Szabó Erika</author>
    <author>P?nz?gy</author>
  </authors>
  <commentList>
    <comment ref="C17" authorId="0">
      <text>
        <r>
          <rPr>
            <sz val="10"/>
            <rFont val="Tahoma"/>
            <family val="2"/>
          </rPr>
          <t>bérleti díj: 3,168 eFt, lakás: 165 eFt</t>
        </r>
        <r>
          <rPr>
            <sz val="10"/>
            <rFont val="Tahoma"/>
            <family val="0"/>
          </rPr>
          <t xml:space="preserve">
</t>
        </r>
      </text>
    </comment>
    <comment ref="C27" authorId="0">
      <text>
        <r>
          <rPr>
            <sz val="10"/>
            <rFont val="Tahoma"/>
            <family val="2"/>
          </rPr>
          <t>kötbér, bírság, kártérítés</t>
        </r>
        <r>
          <rPr>
            <sz val="10"/>
            <rFont val="Tahoma"/>
            <family val="0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>terembérlet</t>
        </r>
        <r>
          <rPr>
            <sz val="10"/>
            <rFont val="Tahoma"/>
            <family val="0"/>
          </rPr>
          <t xml:space="preserve">
</t>
        </r>
      </text>
    </comment>
    <comment ref="C46" authorId="0">
      <text>
        <r>
          <rPr>
            <sz val="10"/>
            <rFont val="Tahoma"/>
            <family val="2"/>
          </rPr>
          <t xml:space="preserve">Munkaügyi Központ 2531eFt
</t>
        </r>
        <r>
          <rPr>
            <sz val="10"/>
            <rFont val="Tahoma"/>
            <family val="0"/>
          </rPr>
          <t xml:space="preserve">
</t>
        </r>
      </text>
    </comment>
    <comment ref="C43" authorId="0">
      <text>
        <r>
          <rPr>
            <sz val="10"/>
            <rFont val="Tahoma"/>
            <family val="2"/>
          </rPr>
          <t>Örményes védőnő 1309 eFt</t>
        </r>
        <r>
          <rPr>
            <sz val="10"/>
            <rFont val="Tahoma"/>
            <family val="0"/>
          </rPr>
          <t xml:space="preserve">
 </t>
        </r>
      </text>
    </comment>
    <comment ref="C58" authorId="0">
      <text>
        <r>
          <rPr>
            <sz val="10"/>
            <rFont val="Tahoma"/>
            <family val="2"/>
          </rPr>
          <t>vállalkozástól: 120 eFt, háztartásoktól: 30 eFt</t>
        </r>
        <r>
          <rPr>
            <sz val="10"/>
            <rFont val="Tahoma"/>
            <family val="0"/>
          </rPr>
          <t xml:space="preserve">
</t>
        </r>
      </text>
    </comment>
    <comment ref="C90" authorId="0">
      <text>
        <r>
          <rPr>
            <sz val="10"/>
            <rFont val="Tahoma"/>
            <family val="2"/>
          </rPr>
          <t xml:space="preserve">járulékok: 1.757 eFt, </t>
        </r>
        <r>
          <rPr>
            <sz val="10"/>
            <rFont val="Tahoma"/>
            <family val="0"/>
          </rPr>
          <t xml:space="preserve">
</t>
        </r>
      </text>
    </comment>
    <comment ref="C97" authorId="0">
      <text>
        <r>
          <rPr>
            <sz val="10"/>
            <rFont val="Tahoma"/>
            <family val="2"/>
          </rPr>
          <t>Rendőrség 111 eFt, Polgárőrség 60 eFt, TÖOSZ: 13 eFT, Polgárvéd. Szöv. 10 eFt, LEADER: 12 eFt, Dr. Heitler 540 eFt, Kuncsorbarátok 60 eFt</t>
        </r>
        <r>
          <rPr>
            <sz val="10"/>
            <rFont val="Tahoma"/>
            <family val="0"/>
          </rPr>
          <t xml:space="preserve">
</t>
        </r>
      </text>
    </comment>
    <comment ref="C98" authorId="0">
      <text>
        <r>
          <rPr>
            <sz val="10"/>
            <rFont val="Tahoma"/>
            <family val="2"/>
          </rPr>
          <t>Tiszavirág: 2.627 eFt, Orczy A 918 eFt étkezés?, Csorba Mikro 0 eFt, Orvosi ügyelet 1.111 eFt, Tiszatenyő 1.113+6,150 eFt, Térség 13,5 eFt, Jnsz M 6 eFt, EGYMI 100 eFt, LEADER 2.071 e Ft</t>
        </r>
        <r>
          <rPr>
            <sz val="10"/>
            <rFont val="Tahoma"/>
            <family val="0"/>
          </rPr>
          <t xml:space="preserve">
</t>
        </r>
      </text>
    </comment>
    <comment ref="C134" authorId="0">
      <text>
        <r>
          <rPr>
            <sz val="10"/>
            <rFont val="Tahoma"/>
            <family val="2"/>
          </rPr>
          <t>191.739*11hó</t>
        </r>
        <r>
          <rPr>
            <sz val="10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felzárkóztató: 3,297, start kazán pr.8.265</t>
        </r>
      </text>
    </comment>
    <comment ref="C63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Tüzifa: 605 e Ft, Mp.:649 e Ft szabad pm ig. 624</t>
        </r>
      </text>
    </comment>
    <comment ref="C89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Pm: 4797,
Védőnő:
Iskola eü:13
Közfogl.2962
Képviselők:1078</t>
        </r>
      </text>
    </comment>
    <comment ref="D17" authorId="0">
      <text>
        <r>
          <rPr>
            <sz val="10"/>
            <rFont val="Tahoma"/>
            <family val="2"/>
          </rPr>
          <t>bérleti díj: 3,168 eFt, lakás: 165 eFt</t>
        </r>
        <r>
          <rPr>
            <sz val="10"/>
            <rFont val="Tahoma"/>
            <family val="0"/>
          </rPr>
          <t xml:space="preserve">
</t>
        </r>
      </text>
    </comment>
    <comment ref="D22" authorId="0">
      <text>
        <r>
          <rPr>
            <sz val="10"/>
            <rFont val="Tahoma"/>
            <family val="2"/>
          </rPr>
          <t>terembérlet</t>
        </r>
        <r>
          <rPr>
            <sz val="10"/>
            <rFont val="Tahoma"/>
            <family val="0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>kötbér, bírság, kártérítés</t>
        </r>
        <r>
          <rPr>
            <sz val="10"/>
            <rFont val="Tahoma"/>
            <family val="0"/>
          </rPr>
          <t xml:space="preserve">
</t>
        </r>
      </text>
    </comment>
    <comment ref="D43" authorId="0">
      <text>
        <r>
          <rPr>
            <sz val="10"/>
            <rFont val="Tahoma"/>
            <family val="2"/>
          </rPr>
          <t>Örményes védőnő 1309 eFt</t>
        </r>
        <r>
          <rPr>
            <sz val="10"/>
            <rFont val="Tahoma"/>
            <family val="0"/>
          </rPr>
          <t xml:space="preserve">
 </t>
        </r>
      </text>
    </comment>
    <comment ref="D46" authorId="0">
      <text>
        <r>
          <rPr>
            <sz val="10"/>
            <rFont val="Tahoma"/>
            <family val="2"/>
          </rPr>
          <t xml:space="preserve">Munkaügyi Központ 2531eFt
</t>
        </r>
        <r>
          <rPr>
            <sz val="10"/>
            <rFont val="Tahoma"/>
            <family val="0"/>
          </rPr>
          <t xml:space="preserve">
</t>
        </r>
      </text>
    </comment>
    <comment ref="D58" authorId="0">
      <text>
        <r>
          <rPr>
            <sz val="10"/>
            <rFont val="Tahoma"/>
            <family val="2"/>
          </rPr>
          <t>vállalkozástól: 120 eFt, háztartásoktól: 30 eFt</t>
        </r>
        <r>
          <rPr>
            <sz val="10"/>
            <rFont val="Tahoma"/>
            <family val="0"/>
          </rPr>
          <t xml:space="preserve">
</t>
        </r>
      </text>
    </comment>
    <comment ref="D63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Tüzifa: 605 e Ft, Mp.:649 e Ft szabad pm ig. 624</t>
        </r>
      </text>
    </comment>
    <comment ref="D64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felzárkóztató: 3,297, start kazán pr.8.265</t>
        </r>
      </text>
    </comment>
    <comment ref="E17" authorId="0">
      <text>
        <r>
          <rPr>
            <sz val="10"/>
            <rFont val="Tahoma"/>
            <family val="2"/>
          </rPr>
          <t>bérleti díj: 3,168 eFt, lakás: 165 eFt</t>
        </r>
        <r>
          <rPr>
            <sz val="10"/>
            <rFont val="Tahoma"/>
            <family val="0"/>
          </rPr>
          <t xml:space="preserve">
</t>
        </r>
      </text>
    </comment>
    <comment ref="E22" authorId="0">
      <text>
        <r>
          <rPr>
            <sz val="10"/>
            <rFont val="Tahoma"/>
            <family val="2"/>
          </rPr>
          <t>terembérlet</t>
        </r>
        <r>
          <rPr>
            <sz val="10"/>
            <rFont val="Tahoma"/>
            <family val="0"/>
          </rPr>
          <t xml:space="preserve">
</t>
        </r>
      </text>
    </comment>
    <comment ref="E27" authorId="0">
      <text>
        <r>
          <rPr>
            <sz val="10"/>
            <rFont val="Tahoma"/>
            <family val="2"/>
          </rPr>
          <t>kötbér, bírság, kártérítés</t>
        </r>
        <r>
          <rPr>
            <sz val="10"/>
            <rFont val="Tahoma"/>
            <family val="0"/>
          </rPr>
          <t xml:space="preserve">
</t>
        </r>
      </text>
    </comment>
    <comment ref="E43" authorId="0">
      <text>
        <r>
          <rPr>
            <sz val="10"/>
            <rFont val="Tahoma"/>
            <family val="2"/>
          </rPr>
          <t>Örményes védőnő 1309 eFt</t>
        </r>
        <r>
          <rPr>
            <sz val="10"/>
            <rFont val="Tahoma"/>
            <family val="0"/>
          </rPr>
          <t xml:space="preserve">
 </t>
        </r>
      </text>
    </comment>
    <comment ref="E46" authorId="0">
      <text>
        <r>
          <rPr>
            <sz val="10"/>
            <rFont val="Tahoma"/>
            <family val="2"/>
          </rPr>
          <t xml:space="preserve">Munkaügyi Központ 2531eFt
</t>
        </r>
        <r>
          <rPr>
            <sz val="10"/>
            <rFont val="Tahoma"/>
            <family val="0"/>
          </rPr>
          <t xml:space="preserve">
</t>
        </r>
      </text>
    </comment>
    <comment ref="E58" authorId="0">
      <text>
        <r>
          <rPr>
            <sz val="10"/>
            <rFont val="Tahoma"/>
            <family val="2"/>
          </rPr>
          <t xml:space="preserve">vállalkozástól: 125 eFt, </t>
        </r>
        <r>
          <rPr>
            <sz val="10"/>
            <rFont val="Tahoma"/>
            <family val="0"/>
          </rPr>
          <t xml:space="preserve">
</t>
        </r>
      </text>
    </comment>
    <comment ref="E63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Tüzifa: 605 e Ft, Mp.:649 e Ft szabad pm ig. 624</t>
        </r>
      </text>
    </comment>
    <comment ref="E64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felzárkóztató: 3,297, start kazán pr.8.265</t>
        </r>
      </text>
    </comment>
    <comment ref="D89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Pm: 4797,
Védőnő:
Iskola eü:13
Közfogl.2962
Képviselők:1078</t>
        </r>
      </text>
    </comment>
    <comment ref="D90" authorId="0">
      <text>
        <r>
          <rPr>
            <sz val="10"/>
            <rFont val="Tahoma"/>
            <family val="2"/>
          </rPr>
          <t xml:space="preserve">járulékok: 1.757 eFt, </t>
        </r>
        <r>
          <rPr>
            <sz val="10"/>
            <rFont val="Tahoma"/>
            <family val="0"/>
          </rPr>
          <t xml:space="preserve">
</t>
        </r>
      </text>
    </comment>
    <comment ref="D97" authorId="0">
      <text>
        <r>
          <rPr>
            <sz val="10"/>
            <rFont val="Tahoma"/>
            <family val="2"/>
          </rPr>
          <t>Rendőrség 111 eFt, Polgárőrség 60 eFt, TÖOSZ: 13 eFT, Polgárvéd. Szöv. 10 eFt, LEADER: 12 eFt, Dr. Heitler 540 eFt, Kuncsorbarátok 60 eFt</t>
        </r>
        <r>
          <rPr>
            <sz val="10"/>
            <rFont val="Tahoma"/>
            <family val="0"/>
          </rPr>
          <t xml:space="preserve">
</t>
        </r>
      </text>
    </comment>
    <comment ref="D98" authorId="0">
      <text>
        <r>
          <rPr>
            <sz val="10"/>
            <rFont val="Tahoma"/>
            <family val="2"/>
          </rPr>
          <t>Tiszavirág: 2.627 eFt, Orczy A 918 eFt étkezés?, Csorba Mikro 0 eFt, Orvosi ügyelet 1.111 eFt, Tiszatenyő 1.113+6,150 eFt, Térség 13,5 eFt, Jnsz M 6 eFt, EGYMI 100 eFt, LEADER 2.071 e Ft</t>
        </r>
        <r>
          <rPr>
            <sz val="10"/>
            <rFont val="Tahoma"/>
            <family val="0"/>
          </rPr>
          <t xml:space="preserve">
</t>
        </r>
      </text>
    </comment>
    <comment ref="D134" authorId="0">
      <text>
        <r>
          <rPr>
            <sz val="10"/>
            <rFont val="Tahoma"/>
            <family val="2"/>
          </rPr>
          <t>191.739*11hó</t>
        </r>
        <r>
          <rPr>
            <sz val="10"/>
            <rFont val="Tahoma"/>
            <family val="0"/>
          </rPr>
          <t xml:space="preserve">
</t>
        </r>
      </text>
    </comment>
    <comment ref="E89" authorId="1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Pm: 4797,
Védőnő:
Iskola eü:13
Közfogl.2962
Képviselők:1078</t>
        </r>
      </text>
    </comment>
    <comment ref="E90" authorId="0">
      <text>
        <r>
          <rPr>
            <sz val="10"/>
            <rFont val="Tahoma"/>
            <family val="2"/>
          </rPr>
          <t xml:space="preserve">járulékok: 1.757 eFt, </t>
        </r>
        <r>
          <rPr>
            <sz val="10"/>
            <rFont val="Tahoma"/>
            <family val="0"/>
          </rPr>
          <t xml:space="preserve">
</t>
        </r>
      </text>
    </comment>
    <comment ref="E97" authorId="0">
      <text>
        <r>
          <rPr>
            <sz val="10"/>
            <rFont val="Tahoma"/>
            <family val="2"/>
          </rPr>
          <t>Rendőrség 111 eFt, Polgárőrség 60 eFt, TÖOSZ: 13 eFT, Polgárvéd. Szöv. 10 eFt, LEADER: 12 eFt, Dr. Heitler 540 eFt, Kuncsorbarátok 60 eFt</t>
        </r>
        <r>
          <rPr>
            <sz val="10"/>
            <rFont val="Tahoma"/>
            <family val="0"/>
          </rPr>
          <t xml:space="preserve">
</t>
        </r>
      </text>
    </comment>
    <comment ref="E98" authorId="0">
      <text>
        <r>
          <rPr>
            <sz val="10"/>
            <rFont val="Tahoma"/>
            <family val="2"/>
          </rPr>
          <t>Tiszavirág: 2.627 eFt, Orczy A 918 eFt étkezés?, Csorba Mikro 0 eFt, Orvosi ügyelet 1.111 eFt, Tiszatenyő 1.113+6,150 eFt, Térség 13,5 eFt, Jnsz M 6 eFt, EGYMI 100 eFt, LEADER 2.071 e Ft</t>
        </r>
        <r>
          <rPr>
            <sz val="10"/>
            <rFont val="Tahoma"/>
            <family val="0"/>
          </rPr>
          <t xml:space="preserve">
</t>
        </r>
      </text>
    </comment>
    <comment ref="E134" authorId="0">
      <text>
        <r>
          <rPr>
            <sz val="10"/>
            <rFont val="Tahoma"/>
            <family val="2"/>
          </rPr>
          <t>191.739*11hó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P?nz?gy</author>
  </authors>
  <commentList>
    <comment ref="D9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polgármester</t>
        </r>
      </text>
    </comment>
    <comment ref="D10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</t>
        </r>
      </text>
    </comment>
    <comment ref="D15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 területi pótlék</t>
        </r>
      </text>
    </comment>
    <comment ref="E9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polgármester</t>
        </r>
      </text>
    </comment>
    <comment ref="E10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</t>
        </r>
      </text>
    </comment>
    <comment ref="E15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 területi pótlék</t>
        </r>
      </text>
    </comment>
    <comment ref="F9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polgármester</t>
        </r>
      </text>
    </comment>
    <comment ref="F10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</t>
        </r>
      </text>
    </comment>
    <comment ref="F15" authorId="0">
      <text>
        <r>
          <rPr>
            <b/>
            <sz val="8"/>
            <rFont val="Tahoma"/>
            <family val="0"/>
          </rPr>
          <t>Pénzügy:</t>
        </r>
        <r>
          <rPr>
            <sz val="8"/>
            <rFont val="Tahoma"/>
            <family val="0"/>
          </rPr>
          <t xml:space="preserve">
védőnő területi pótlék</t>
        </r>
      </text>
    </comment>
  </commentList>
</comments>
</file>

<file path=xl/sharedStrings.xml><?xml version="1.0" encoding="utf-8"?>
<sst xmlns="http://schemas.openxmlformats.org/spreadsheetml/2006/main" count="485" uniqueCount="387">
  <si>
    <t>1.1</t>
  </si>
  <si>
    <t>1.2</t>
  </si>
  <si>
    <t>1.3</t>
  </si>
  <si>
    <t>1.4</t>
  </si>
  <si>
    <t>1.6</t>
  </si>
  <si>
    <t>1.7</t>
  </si>
  <si>
    <t>2.1</t>
  </si>
  <si>
    <t>2.2</t>
  </si>
  <si>
    <t>2.3</t>
  </si>
  <si>
    <t>3.1</t>
  </si>
  <si>
    <t>3.2</t>
  </si>
  <si>
    <t>4.1</t>
  </si>
  <si>
    <t>4.2</t>
  </si>
  <si>
    <t>4.3</t>
  </si>
  <si>
    <t>6.1</t>
  </si>
  <si>
    <t>6.2</t>
  </si>
  <si>
    <t>6.3</t>
  </si>
  <si>
    <t>6.4</t>
  </si>
  <si>
    <t>saját erő</t>
  </si>
  <si>
    <t>hitel és átvett pénz-eszköz</t>
  </si>
  <si>
    <t>Egyéb kommunikációs szolgáltatás</t>
  </si>
  <si>
    <t>I.</t>
  </si>
  <si>
    <t>Felhalm. feladatok kötelezettségvállalással össz.:</t>
  </si>
  <si>
    <t>II.</t>
  </si>
  <si>
    <t>Sorszám</t>
  </si>
  <si>
    <t>Rendszeres személyi juttatások</t>
  </si>
  <si>
    <t>Köztisztviselők alapilletménye</t>
  </si>
  <si>
    <t>Közalkalmazottak alapilletménye</t>
  </si>
  <si>
    <t>Egyéb bérrendszer hatálya alá tartozók alapilletménye</t>
  </si>
  <si>
    <t>Köztisztviselők nyelvpótléka</t>
  </si>
  <si>
    <t>Munkavégzéshez kapcsolódó juttatások</t>
  </si>
  <si>
    <t>Műszakpótlék (Nyugdíjasház)</t>
  </si>
  <si>
    <t>Keresetkiegészítés</t>
  </si>
  <si>
    <t>Közalkalmazottak 2 %-os tartalék-keret</t>
  </si>
  <si>
    <t>Foglalkoztatottak sajátos juttatásai</t>
  </si>
  <si>
    <t>Továbbképzés</t>
  </si>
  <si>
    <t>Személyhez kapcsolódó ktgtérítések és hozzájárulások</t>
  </si>
  <si>
    <t>Cafetéria</t>
  </si>
  <si>
    <t>Közlekedési költségtérítés</t>
  </si>
  <si>
    <t>Egyéb költségtérítés</t>
  </si>
  <si>
    <t>Szociális jellegű juttatások</t>
  </si>
  <si>
    <t>Külső személyi juttatások</t>
  </si>
  <si>
    <t>Megbízási szerződéssel foglalkoztatottak díja</t>
  </si>
  <si>
    <t>Alpolgármesterek, képviselők, bizottsági tagok tiszteletdíja</t>
  </si>
  <si>
    <t>További jogviszonyt létesítők juttatásai</t>
  </si>
  <si>
    <t>Állományba nem tartozók egyéb juttatásai</t>
  </si>
  <si>
    <t>Munkaadót terhelő járulékok</t>
  </si>
  <si>
    <t>Szociális hozzájárulási adó</t>
  </si>
  <si>
    <t>Nyugdíjbiztosítási járulék (24 %)</t>
  </si>
  <si>
    <t>Természetbeni egészségbiztosítási járulék (1,5 %)</t>
  </si>
  <si>
    <t>Pénzbeli egészségbiztosítási járulék (0,5 %)</t>
  </si>
  <si>
    <t>Munkaerő-piaci járulék (1 %)</t>
  </si>
  <si>
    <t>Egészségügyi hozzájárulás</t>
  </si>
  <si>
    <t>Munkaadót terhelő egyéb járulék</t>
  </si>
  <si>
    <t>III.</t>
  </si>
  <si>
    <t>Szociális és gyermekjóléti ellátások és segélyek</t>
  </si>
  <si>
    <t>IV.</t>
  </si>
  <si>
    <t>Irodaszer, nyomtatvány</t>
  </si>
  <si>
    <t>Könyv, folyóirat</t>
  </si>
  <si>
    <t>Hajtó- és kenőanyagok</t>
  </si>
  <si>
    <t>Kisértékű tárgyi eszközök</t>
  </si>
  <si>
    <t>Védőruha, munkaruha</t>
  </si>
  <si>
    <t>Készletbeszerzés</t>
  </si>
  <si>
    <t>Távközlési díj</t>
  </si>
  <si>
    <t>Karbantartás, kisjavítás</t>
  </si>
  <si>
    <t>Vásárolt termékek Áfá-ja</t>
  </si>
  <si>
    <t>Szolgáltatások Áfa befizetése</t>
  </si>
  <si>
    <t>Értékesített tárgyi eszközök Áfa befizetése</t>
  </si>
  <si>
    <t>Belföldi-külföldi kiküldetés</t>
  </si>
  <si>
    <t>Reprezentáció</t>
  </si>
  <si>
    <t>Reklám, propaganda</t>
  </si>
  <si>
    <t>Egyéb befizetési kötelezettség</t>
  </si>
  <si>
    <t>Munkaadói személyi jövedelemadó</t>
  </si>
  <si>
    <t>Különféle adók, díjak, bankköltségek, befizetések</t>
  </si>
  <si>
    <t>Kamatkiadások</t>
  </si>
  <si>
    <t>28.</t>
  </si>
  <si>
    <t>Továbbképzés és szakmai konferenciák</t>
  </si>
  <si>
    <t>29.</t>
  </si>
  <si>
    <t>Postaköltség és egyéb szolgáltatás</t>
  </si>
  <si>
    <t>30.</t>
  </si>
  <si>
    <t>Egyéb üzemeltetési, fenntartási szolgáltatás</t>
  </si>
  <si>
    <t>31.</t>
  </si>
  <si>
    <t>32.</t>
  </si>
  <si>
    <t>33.</t>
  </si>
  <si>
    <t>34.</t>
  </si>
  <si>
    <t>Pü-i szolg. kiadásai</t>
  </si>
  <si>
    <t>35.</t>
  </si>
  <si>
    <t>36.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</si>
  <si>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</si>
  <si>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</si>
  <si>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</si>
  <si>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</si>
  <si>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</si>
  <si>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</si>
  <si>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</si>
  <si>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</si>
  <si>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</si>
  <si>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</si>
  <si>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2013. évi előirányzat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</si>
  <si>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</si>
  <si>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</si>
  <si>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</si>
  <si>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</si>
  <si>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</si>
  <si>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</si>
  <si>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</si>
  <si>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</si>
  <si>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</si>
  <si>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</si>
  <si>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</si>
  <si>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</si>
  <si>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</si>
  <si>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</si>
  <si>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</si>
  <si>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</si>
  <si>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</si>
  <si>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</si>
  <si>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</si>
  <si>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</si>
  <si>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</si>
  <si>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</si>
  <si>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</si>
  <si>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Összesen</t>
  </si>
  <si>
    <t>Helyi adók</t>
  </si>
  <si>
    <t>Átengedett központi adók</t>
  </si>
  <si>
    <t>EU támogatás</t>
  </si>
  <si>
    <t>Általános tartalék</t>
  </si>
  <si>
    <t>Céltartalék</t>
  </si>
  <si>
    <t>Megnevezés</t>
  </si>
  <si>
    <t>Személyi juttatások</t>
  </si>
  <si>
    <t>Dologi kiadások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</si>
  <si>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</si>
  <si>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</si>
  <si>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</si>
  <si>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</si>
  <si>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</si>
  <si>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</si>
  <si>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</si>
  <si>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</si>
  <si>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</si>
  <si>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</si>
  <si>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</si>
  <si>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</si>
  <si>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</si>
  <si>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</si>
  <si>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</si>
  <si>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</si>
  <si>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</si>
  <si>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</si>
  <si>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</si>
  <si>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</si>
  <si>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</si>
  <si>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</si>
  <si>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</si>
  <si>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</si>
  <si>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</si>
  <si>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</si>
  <si>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</si>
  <si>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</si>
  <si>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</si>
  <si>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</si>
  <si>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</si>
  <si>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</si>
  <si>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</si>
  <si>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</si>
  <si>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</si>
  <si>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</si>
  <si>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</si>
  <si>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</si>
  <si>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</si>
  <si>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</si>
  <si>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</si>
  <si>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</si>
  <si>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</si>
  <si>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</si>
  <si>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</si>
  <si>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</si>
  <si>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</si>
  <si>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</si>
  <si>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2. sz. táblázat</t>
  </si>
  <si>
    <t>3. sz. táblázat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</si>
  <si>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</si>
  <si>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</si>
  <si>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</si>
  <si>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</si>
  <si>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</si>
  <si>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</si>
  <si>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</si>
  <si>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</si>
  <si>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</si>
  <si>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</si>
  <si>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</si>
  <si>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</si>
  <si>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</si>
  <si>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</si>
  <si>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</si>
  <si>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</si>
  <si>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</si>
  <si>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</si>
  <si>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</si>
  <si>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</si>
  <si>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</si>
  <si>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</si>
  <si>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</si>
  <si>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</si>
  <si>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</si>
  <si>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</si>
  <si>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</si>
  <si>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</si>
  <si>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</si>
  <si>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</si>
  <si>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</si>
  <si>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</si>
  <si>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</si>
  <si>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</si>
  <si>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</si>
  <si>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</si>
  <si>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</si>
  <si>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</si>
  <si>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</si>
  <si>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</si>
  <si>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</si>
  <si>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</si>
  <si>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</si>
  <si>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</si>
  <si>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</si>
  <si>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</si>
  <si>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</si>
  <si>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</si>
  <si>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</si>
  <si>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</si>
  <si>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</si>
  <si>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</si>
  <si>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</si>
  <si>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</si>
  <si>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</si>
  <si>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</si>
  <si>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</si>
  <si>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</si>
  <si>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</si>
  <si>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</si>
  <si>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</si>
  <si>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</si>
  <si>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</si>
  <si>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</si>
  <si>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</si>
  <si>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</si>
  <si>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</si>
  <si>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</si>
  <si>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</si>
  <si>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</si>
  <si>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</si>
  <si>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</si>
  <si>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</si>
  <si>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</si>
  <si>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</si>
  <si>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</si>
  <si>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</si>
  <si>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</si>
  <si>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</si>
  <si>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</si>
  <si>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</si>
  <si>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</si>
  <si>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</si>
  <si>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</si>
  <si>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Villamosenergia szolgáltatás díja</t>
  </si>
  <si>
    <t>Víz- és csatornadíjak</t>
  </si>
  <si>
    <t>Gázenergia szolgáltatási díjak</t>
  </si>
  <si>
    <t>Egyéb működési célú kiadások</t>
  </si>
  <si>
    <t>1.13.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</si>
  <si>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</si>
  <si>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</si>
  <si>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</si>
  <si>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</si>
  <si>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</si>
  <si>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</si>
  <si>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</si>
  <si>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</si>
  <si>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</si>
  <si>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</si>
  <si>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</si>
  <si>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</si>
  <si>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</si>
  <si>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</si>
  <si>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</si>
  <si>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</si>
  <si>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</si>
  <si>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</si>
  <si>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</si>
  <si>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</si>
  <si>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</si>
  <si>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</si>
  <si>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</si>
  <si>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</si>
  <si>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</si>
  <si>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</si>
  <si>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</si>
  <si>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</si>
  <si>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</si>
  <si>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támogatás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</si>
  <si>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</si>
  <si>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</si>
  <si>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</si>
  <si>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</si>
  <si>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</si>
  <si>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</si>
  <si>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</si>
  <si>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</si>
  <si>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</si>
  <si>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</si>
  <si>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</si>
  <si>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</si>
  <si>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Éves engedélyezett létszám előirányzat (fő)</t>
  </si>
  <si>
    <t>Közfoglalkoztatottak létszáma (fő)</t>
  </si>
  <si>
    <t>Egyéb felhalmozási célú támogatásértékű bevétel</t>
  </si>
  <si>
    <t>Kiegészítő támogatás (szociális feladatokhoz)</t>
  </si>
  <si>
    <r>
      <t xml:space="preserve">I/1. Önkormányzat sajátos működési bevételei </t>
    </r>
    <r>
      <rPr>
        <sz val="10"/>
        <rFont val="Times New Roman CE"/>
        <family val="1"/>
      </rPr>
      <t>(2.1+…+2.6)</t>
    </r>
  </si>
  <si>
    <r>
      <t xml:space="preserve">III. Támogatások, kiegészítések </t>
    </r>
    <r>
      <rPr>
        <sz val="10"/>
        <rFont val="Times New Roman CE"/>
        <family val="1"/>
      </rPr>
      <t>(5.1+…+5.8.)</t>
    </r>
  </si>
  <si>
    <r>
      <t xml:space="preserve">IV. Támogatásértékű bevételek </t>
    </r>
    <r>
      <rPr>
        <sz val="10"/>
        <rFont val="Times New Roman CE"/>
        <family val="1"/>
      </rPr>
      <t>(6.1+6.2)</t>
    </r>
  </si>
  <si>
    <r>
      <t xml:space="preserve">V. Felhalmozási célú bevételek </t>
    </r>
    <r>
      <rPr>
        <sz val="10"/>
        <rFont val="Times New Roman CE"/>
        <family val="1"/>
      </rPr>
      <t>(7.1+…+7.3)</t>
    </r>
  </si>
  <si>
    <r>
      <t xml:space="preserve">VI. Átvett pénzeszközök </t>
    </r>
    <r>
      <rPr>
        <sz val="10"/>
        <rFont val="Times New Roman CE"/>
        <family val="1"/>
      </rPr>
      <t>(8.1+8.2.)</t>
    </r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</si>
  <si>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</si>
  <si>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</rPr>
      <t>(2.1+…+2.7)</t>
    </r>
  </si>
  <si>
    <r>
      <t xml:space="preserve">IV. Tartalékok </t>
    </r>
    <r>
      <rPr>
        <sz val="10"/>
        <rFont val="Times New Roman CE"/>
        <family val="1"/>
      </rPr>
      <t>(4.1.+4.2.)</t>
    </r>
  </si>
  <si>
    <t>VIII. Pénzmaradvány, vállalkozási tevékenység maradványa (12.1.+12.2.)</t>
  </si>
  <si>
    <t>Önkormányzat sajátos felhalmozási és tőkebevételei</t>
  </si>
  <si>
    <t>magánszemélyek kommunális adója</t>
  </si>
  <si>
    <t>iparűzési adó</t>
  </si>
  <si>
    <t>gépjárműadó</t>
  </si>
  <si>
    <t>szja helyben maradó része</t>
  </si>
  <si>
    <t>szja jövedelemkülönbség mérséklése</t>
  </si>
  <si>
    <t>2.12.</t>
  </si>
  <si>
    <t xml:space="preserve"> - Felhalmozási célú kamatkiadás</t>
  </si>
  <si>
    <t>Továbbszámlázott szolgáltatás</t>
  </si>
  <si>
    <t>3.9.</t>
  </si>
  <si>
    <t>I/2. Intézményi működési bevételek (3.1.+…+3.9.)</t>
  </si>
  <si>
    <t>Beruházási kiadások</t>
  </si>
  <si>
    <t xml:space="preserve"> </t>
  </si>
  <si>
    <t>Kuncsorba Község Önkormányzat 2013. évi tervezett kiadásai</t>
  </si>
  <si>
    <t>2013. évi tervezett összegek (eFt)</t>
  </si>
  <si>
    <t>Piactér kialakítása</t>
  </si>
  <si>
    <t>Közalkalmazottak egyéb kötelező illetménypótléka</t>
  </si>
  <si>
    <t xml:space="preserve">Közmunka személyi </t>
  </si>
  <si>
    <t>2013. évi tervezett kiadás</t>
  </si>
  <si>
    <t xml:space="preserve">                                                </t>
  </si>
  <si>
    <t>2013. évi mód előir.</t>
  </si>
  <si>
    <t>2013. évi teljesítés</t>
  </si>
  <si>
    <t>vállalkozók kommunális adója</t>
  </si>
  <si>
    <t>Szerkezet átalakítási tartalék</t>
  </si>
  <si>
    <t>5,9</t>
  </si>
  <si>
    <t>Előző évek visszatérülései</t>
  </si>
  <si>
    <t>2013. évi mód.ei.</t>
  </si>
  <si>
    <t>2013. évi tényleges kiadás</t>
  </si>
  <si>
    <t>egyéb sajátos juttatás</t>
  </si>
  <si>
    <t>Gyógyszer, vegyszer</t>
  </si>
  <si>
    <t>Egyéb anyag</t>
  </si>
  <si>
    <t>Szakmai anyag</t>
  </si>
  <si>
    <t>Vásárolt élelmezés</t>
  </si>
  <si>
    <t>Szállítási szolgáltatás</t>
  </si>
  <si>
    <t>Egyéb üzemeltetési kiadások</t>
  </si>
  <si>
    <t>Tovább számlázott kiadások</t>
  </si>
  <si>
    <t>Szolgáltatások összesen:</t>
  </si>
  <si>
    <t>Szakmai Szolgáltatások ( szellemi)</t>
  </si>
  <si>
    <t>Vbásárolt közszolgáltatás</t>
  </si>
  <si>
    <t>2013. évi tény összegek (eFt)</t>
  </si>
  <si>
    <t>Óvoda külső-belső felújítás</t>
  </si>
  <si>
    <t>gépvásárlás start pótkocsi</t>
  </si>
  <si>
    <t>gépvásárlás start eke</t>
  </si>
  <si>
    <t>gépvásárlás start kerti traktor</t>
  </si>
  <si>
    <t>gépvásárlás start  fűnyíró ( 2 darab)</t>
  </si>
  <si>
    <t>betonkeverő</t>
  </si>
  <si>
    <t>áramfejlesztő</t>
  </si>
  <si>
    <t>lapvibrátor</t>
  </si>
  <si>
    <t>Házi vízellátó</t>
  </si>
  <si>
    <t>rotakapa</t>
  </si>
  <si>
    <t>motorfűrész  (2 darab)</t>
  </si>
  <si>
    <t xml:space="preserve">talajvízkút </t>
  </si>
  <si>
    <t>Fóliaház</t>
  </si>
  <si>
    <t xml:space="preserve">                                                                                 </t>
  </si>
  <si>
    <t>* felzárkóztató épület felújítás</t>
  </si>
  <si>
    <t>orvosi rendelő kazán</t>
  </si>
  <si>
    <t>gépvásárlás rakodó</t>
  </si>
  <si>
    <t>öntöző berendezés</t>
  </si>
  <si>
    <t>ingatlaokhoz kapcsoló beruházás ( garázs…)</t>
  </si>
  <si>
    <t>Orvosi rendelő felújítása  * pénzm.</t>
  </si>
  <si>
    <t>Óvoda fűtés korszerűsítése pénzm.</t>
  </si>
  <si>
    <t>2013 évi tervezett felhalmozási kiadások és fedezeti oldala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</si>
</sst>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#,##0.0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#,##0.000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#,##0.000000"/>
  </numFmts>
  <fonts count="41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0"/>
    </font>
    <font>
      <sz val="10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CE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16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3" fillId="0" borderId="0" xfId="60" applyNumberFormat="1" applyFont="1" applyFill="1" applyBorder="1" applyAlignment="1" applyProtection="1">
      <alignment horizontal="centerContinuous" vertical="center"/>
      <protection/>
    </xf>
    <xf numFmtId="0" fontId="5" fillId="0" borderId="0" xfId="60" applyFill="1">
      <alignment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5" fillId="0" borderId="10" xfId="60" applyFill="1" applyBorder="1">
      <alignment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60" applyFont="1" applyFill="1" applyBorder="1" applyAlignment="1" applyProtection="1">
      <alignment horizontal="left" vertical="center" wrapText="1" indent="1"/>
      <protection/>
    </xf>
    <xf numFmtId="0" fontId="0" fillId="0" borderId="15" xfId="60" applyFont="1" applyFill="1" applyBorder="1" applyAlignment="1" applyProtection="1">
      <alignment horizontal="left" vertical="center" wrapText="1" indent="1"/>
      <protection/>
    </xf>
    <xf numFmtId="0" fontId="0" fillId="0" borderId="16" xfId="60" applyFont="1" applyFill="1" applyBorder="1" applyAlignment="1" applyProtection="1">
      <alignment horizontal="left" vertical="center" wrapText="1" indent="1"/>
      <protection/>
    </xf>
    <xf numFmtId="0" fontId="0" fillId="0" borderId="17" xfId="60" applyFont="1" applyFill="1" applyBorder="1" applyAlignment="1" applyProtection="1">
      <alignment horizontal="left" vertical="center" wrapText="1" indent="1"/>
      <protection/>
    </xf>
    <xf numFmtId="0" fontId="0" fillId="0" borderId="15" xfId="60" applyFont="1" applyFill="1" applyBorder="1" applyAlignment="1" applyProtection="1">
      <alignment horizontal="left" vertical="center" wrapText="1" indent="2"/>
      <protection/>
    </xf>
    <xf numFmtId="0" fontId="0" fillId="0" borderId="18" xfId="60" applyFont="1" applyFill="1" applyBorder="1" applyAlignment="1" applyProtection="1">
      <alignment horizontal="left" vertical="center" wrapText="1" indent="2"/>
      <protection/>
    </xf>
    <xf numFmtId="0" fontId="0" fillId="0" borderId="0" xfId="60" applyFont="1" applyFill="1" applyAlignment="1" applyProtection="1">
      <alignment horizontal="left" indent="1"/>
      <protection/>
    </xf>
    <xf numFmtId="0" fontId="1" fillId="0" borderId="19" xfId="60" applyFont="1" applyFill="1" applyBorder="1" applyAlignment="1" applyProtection="1">
      <alignment vertical="center" wrapText="1"/>
      <protection/>
    </xf>
    <xf numFmtId="0" fontId="0" fillId="0" borderId="15" xfId="60" applyFont="1" applyFill="1" applyBorder="1" applyAlignment="1" applyProtection="1">
      <alignment horizontal="left" indent="6"/>
      <protection/>
    </xf>
    <xf numFmtId="0" fontId="0" fillId="0" borderId="15" xfId="60" applyFont="1" applyFill="1" applyBorder="1" applyAlignment="1" applyProtection="1">
      <alignment horizontal="left" vertical="center" wrapText="1" indent="6"/>
      <protection/>
    </xf>
    <xf numFmtId="0" fontId="0" fillId="0" borderId="20" xfId="60" applyFont="1" applyFill="1" applyBorder="1" applyAlignment="1" applyProtection="1">
      <alignment horizontal="left" vertical="center" wrapText="1" indent="6"/>
      <protection/>
    </xf>
    <xf numFmtId="0" fontId="1" fillId="0" borderId="19" xfId="60" applyFont="1" applyFill="1" applyBorder="1" applyAlignment="1" applyProtection="1">
      <alignment horizontal="left" vertical="center" wrapText="1" indent="1"/>
      <protection/>
    </xf>
    <xf numFmtId="0" fontId="1" fillId="0" borderId="12" xfId="60" applyFont="1" applyFill="1" applyBorder="1" applyAlignment="1" applyProtection="1">
      <alignment horizontal="center" vertical="center" wrapText="1"/>
      <protection/>
    </xf>
    <xf numFmtId="0" fontId="1" fillId="0" borderId="19" xfId="60" applyFont="1" applyFill="1" applyBorder="1" applyAlignment="1" applyProtection="1">
      <alignment horizontal="center" vertical="center" wrapText="1"/>
      <protection/>
    </xf>
    <xf numFmtId="0" fontId="1" fillId="0" borderId="21" xfId="60" applyFont="1" applyFill="1" applyBorder="1" applyAlignment="1" applyProtection="1">
      <alignment horizontal="center" vertical="center" wrapText="1"/>
      <protection/>
    </xf>
    <xf numFmtId="0" fontId="1" fillId="0" borderId="22" xfId="60" applyFont="1" applyFill="1" applyBorder="1" applyAlignment="1" applyProtection="1">
      <alignment horizontal="left" vertical="center" wrapText="1" indent="1"/>
      <protection/>
    </xf>
    <xf numFmtId="0" fontId="1" fillId="0" borderId="23" xfId="60" applyFont="1" applyFill="1" applyBorder="1" applyAlignment="1" applyProtection="1">
      <alignment horizontal="left" vertical="center" wrapText="1" indent="1"/>
      <protection/>
    </xf>
    <xf numFmtId="164" fontId="1" fillId="18" borderId="24" xfId="60" applyNumberFormat="1" applyFont="1" applyFill="1" applyBorder="1" applyAlignment="1" applyProtection="1">
      <alignment horizontal="right" vertical="center" wrapText="1"/>
      <protection/>
    </xf>
    <xf numFmtId="0" fontId="1" fillId="0" borderId="12" xfId="60" applyFont="1" applyFill="1" applyBorder="1" applyAlignment="1" applyProtection="1">
      <alignment horizontal="left" vertical="center" wrapText="1" indent="1"/>
      <protection/>
    </xf>
    <xf numFmtId="164" fontId="1" fillId="18" borderId="21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18" borderId="26" xfId="6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60" applyFont="1" applyFill="1" applyBorder="1" applyAlignment="1" applyProtection="1">
      <alignment horizontal="left" vertical="center" wrapText="1" indent="2"/>
      <protection/>
    </xf>
    <xf numFmtId="164" fontId="4" fillId="0" borderId="26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26" xfId="60" applyNumberFormat="1" applyFont="1" applyFill="1" applyBorder="1" applyAlignment="1" applyProtection="1">
      <alignment horizontal="right" vertical="center" wrapText="1"/>
      <protection locked="0"/>
    </xf>
    <xf numFmtId="164" fontId="1" fillId="18" borderId="21" xfId="60" applyNumberFormat="1" applyFont="1" applyFill="1" applyBorder="1" applyAlignment="1" applyProtection="1">
      <alignment horizontal="right" vertical="center" wrapText="1"/>
      <protection/>
    </xf>
    <xf numFmtId="49" fontId="0" fillId="0" borderId="27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1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32" xfId="60" applyFont="1" applyFill="1" applyBorder="1" applyAlignment="1" applyProtection="1">
      <alignment horizontal="left" vertical="center" wrapText="1" indent="1"/>
      <protection/>
    </xf>
    <xf numFmtId="164" fontId="1" fillId="0" borderId="33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4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60" applyNumberFormat="1" applyFont="1" applyFill="1" applyBorder="1" applyAlignment="1" applyProtection="1">
      <alignment horizontal="right" vertical="center" wrapText="1"/>
      <protection locked="0"/>
    </xf>
    <xf numFmtId="49" fontId="0" fillId="0" borderId="36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6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60" applyFont="1" applyFill="1" applyBorder="1" applyAlignment="1" applyProtection="1">
      <alignment horizontal="left" vertical="center" wrapText="1" indent="1"/>
      <protection/>
    </xf>
    <xf numFmtId="164" fontId="0" fillId="18" borderId="35" xfId="60" applyNumberFormat="1" applyFont="1" applyFill="1" applyBorder="1" applyAlignment="1" applyProtection="1">
      <alignment horizontal="right" vertical="center" wrapText="1"/>
      <protection/>
    </xf>
    <xf numFmtId="164" fontId="0" fillId="18" borderId="26" xfId="60" applyNumberFormat="1" applyFont="1" applyFill="1" applyBorder="1" applyAlignment="1" applyProtection="1">
      <alignment horizontal="right" vertical="center" wrapText="1"/>
      <protection/>
    </xf>
    <xf numFmtId="0" fontId="0" fillId="0" borderId="20" xfId="60" applyFont="1" applyFill="1" applyBorder="1" applyAlignment="1" applyProtection="1">
      <alignment horizontal="left" vertical="center" wrapText="1" indent="2"/>
      <protection/>
    </xf>
    <xf numFmtId="0" fontId="35" fillId="0" borderId="15" xfId="60" applyFont="1" applyFill="1" applyBorder="1" applyAlignment="1" applyProtection="1">
      <alignment horizontal="left" vertical="center" wrapText="1" indent="1"/>
      <protection/>
    </xf>
    <xf numFmtId="164" fontId="1" fillId="0" borderId="21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60" applyFont="1" applyFill="1" applyBorder="1" applyAlignment="1" applyProtection="1">
      <alignment horizontal="left" vertical="center" wrapText="1" indent="1"/>
      <protection/>
    </xf>
    <xf numFmtId="164" fontId="2" fillId="18" borderId="21" xfId="60" applyNumberFormat="1" applyFont="1" applyFill="1" applyBorder="1" applyAlignment="1" applyProtection="1">
      <alignment horizontal="right" vertical="center" wrapText="1"/>
      <protection/>
    </xf>
    <xf numFmtId="49" fontId="1" fillId="0" borderId="12" xfId="60" applyNumberFormat="1" applyFont="1" applyFill="1" applyBorder="1" applyAlignment="1" applyProtection="1">
      <alignment horizontal="left" vertical="center" wrapText="1" indent="1"/>
      <protection/>
    </xf>
    <xf numFmtId="164" fontId="4" fillId="18" borderId="30" xfId="60" applyNumberFormat="1" applyFont="1" applyFill="1" applyBorder="1" applyAlignment="1" applyProtection="1">
      <alignment horizontal="right" vertical="center" wrapText="1"/>
      <protection/>
    </xf>
    <xf numFmtId="0" fontId="0" fillId="0" borderId="17" xfId="60" applyFont="1" applyFill="1" applyBorder="1" applyAlignment="1" applyProtection="1">
      <alignment horizontal="left" vertical="center" wrapText="1" indent="2"/>
      <protection/>
    </xf>
    <xf numFmtId="164" fontId="4" fillId="18" borderId="37" xfId="60" applyNumberFormat="1" applyFont="1" applyFill="1" applyBorder="1" applyAlignment="1" applyProtection="1">
      <alignment horizontal="right" vertical="center" wrapText="1"/>
      <protection/>
    </xf>
    <xf numFmtId="49" fontId="0" fillId="0" borderId="38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6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1" fillId="0" borderId="0" xfId="60" applyFont="1" applyFill="1" applyBorder="1" applyAlignment="1" applyProtection="1">
      <alignment vertical="center" wrapText="1"/>
      <protection/>
    </xf>
    <xf numFmtId="164" fontId="1" fillId="0" borderId="0" xfId="60" applyNumberFormat="1" applyFont="1" applyFill="1" applyBorder="1" applyAlignment="1" applyProtection="1">
      <alignment vertical="center" wrapText="1"/>
      <protection/>
    </xf>
    <xf numFmtId="0" fontId="1" fillId="0" borderId="23" xfId="60" applyFont="1" applyFill="1" applyBorder="1" applyAlignment="1" applyProtection="1">
      <alignment vertical="center" wrapText="1"/>
      <protection/>
    </xf>
    <xf numFmtId="164" fontId="1" fillId="18" borderId="24" xfId="60" applyNumberFormat="1" applyFont="1" applyFill="1" applyBorder="1" applyAlignment="1" applyProtection="1">
      <alignment vertical="center" wrapText="1"/>
      <protection/>
    </xf>
    <xf numFmtId="164" fontId="0" fillId="0" borderId="28" xfId="60" applyNumberFormat="1" applyFont="1" applyFill="1" applyBorder="1" applyAlignment="1" applyProtection="1">
      <alignment vertical="center" wrapText="1"/>
      <protection locked="0"/>
    </xf>
    <xf numFmtId="164" fontId="0" fillId="0" borderId="26" xfId="60" applyNumberFormat="1" applyFont="1" applyFill="1" applyBorder="1" applyAlignment="1" applyProtection="1">
      <alignment vertical="center" wrapText="1"/>
      <protection locked="0"/>
    </xf>
    <xf numFmtId="0" fontId="0" fillId="0" borderId="40" xfId="60" applyFont="1" applyFill="1" applyBorder="1" applyAlignment="1" applyProtection="1">
      <alignment horizontal="left" vertical="center" wrapText="1" indent="1"/>
      <protection/>
    </xf>
    <xf numFmtId="164" fontId="0" fillId="0" borderId="37" xfId="60" applyNumberFormat="1" applyFont="1" applyFill="1" applyBorder="1" applyAlignment="1" applyProtection="1">
      <alignment vertical="center" wrapText="1"/>
      <protection locked="0"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164" fontId="0" fillId="18" borderId="37" xfId="60" applyNumberFormat="1" applyFont="1" applyFill="1" applyBorder="1" applyAlignment="1" applyProtection="1">
      <alignment vertical="center" wrapText="1"/>
      <protection locked="0"/>
    </xf>
    <xf numFmtId="0" fontId="0" fillId="0" borderId="18" xfId="60" applyFont="1" applyFill="1" applyBorder="1" applyAlignment="1" applyProtection="1">
      <alignment horizontal="left" vertical="center" wrapText="1" indent="6"/>
      <protection/>
    </xf>
    <xf numFmtId="164" fontId="0" fillId="0" borderId="39" xfId="60" applyNumberFormat="1" applyFont="1" applyFill="1" applyBorder="1" applyAlignment="1" applyProtection="1">
      <alignment vertical="center" wrapText="1"/>
      <protection locked="0"/>
    </xf>
    <xf numFmtId="164" fontId="1" fillId="18" borderId="21" xfId="60" applyNumberFormat="1" applyFont="1" applyFill="1" applyBorder="1" applyAlignment="1" applyProtection="1">
      <alignment vertical="center" wrapText="1"/>
      <protection/>
    </xf>
    <xf numFmtId="164" fontId="0" fillId="0" borderId="35" xfId="60" applyNumberFormat="1" applyFont="1" applyFill="1" applyBorder="1" applyAlignment="1" applyProtection="1">
      <alignment vertical="center" wrapText="1"/>
      <protection locked="0"/>
    </xf>
    <xf numFmtId="0" fontId="0" fillId="0" borderId="15" xfId="60" applyFont="1" applyFill="1" applyBorder="1" applyAlignment="1" applyProtection="1" quotePrefix="1">
      <alignment horizontal="left" indent="6"/>
      <protection/>
    </xf>
    <xf numFmtId="164" fontId="1" fillId="0" borderId="21" xfId="60" applyNumberFormat="1" applyFont="1" applyFill="1" applyBorder="1" applyAlignment="1" applyProtection="1">
      <alignment vertical="center" wrapText="1"/>
      <protection locked="0"/>
    </xf>
    <xf numFmtId="164" fontId="0" fillId="18" borderId="26" xfId="60" applyNumberFormat="1" applyFont="1" applyFill="1" applyBorder="1" applyAlignment="1" applyProtection="1">
      <alignment vertical="center" wrapText="1"/>
      <protection/>
    </xf>
    <xf numFmtId="164" fontId="0" fillId="0" borderId="30" xfId="60" applyNumberFormat="1" applyFont="1" applyFill="1" applyBorder="1" applyAlignment="1" applyProtection="1">
      <alignment vertical="center" wrapText="1"/>
      <protection locked="0"/>
    </xf>
    <xf numFmtId="164" fontId="0" fillId="19" borderId="39" xfId="60" applyNumberFormat="1" applyFont="1" applyFill="1" applyBorder="1" applyAlignment="1" applyProtection="1">
      <alignment horizontal="right" vertical="center" wrapText="1"/>
      <protection locked="0"/>
    </xf>
    <xf numFmtId="164" fontId="1" fillId="18" borderId="41" xfId="60" applyNumberFormat="1" applyFont="1" applyFill="1" applyBorder="1" applyAlignment="1" applyProtection="1">
      <alignment horizontal="right" vertical="center" wrapText="1"/>
      <protection/>
    </xf>
    <xf numFmtId="0" fontId="35" fillId="0" borderId="0" xfId="60" applyFont="1" applyFill="1">
      <alignment/>
      <protection/>
    </xf>
    <xf numFmtId="0" fontId="34" fillId="0" borderId="0" xfId="61" applyFont="1" applyFill="1">
      <alignment/>
      <protection/>
    </xf>
    <xf numFmtId="0" fontId="34" fillId="0" borderId="0" xfId="61" applyFont="1">
      <alignment/>
      <protection/>
    </xf>
    <xf numFmtId="3" fontId="34" fillId="0" borderId="15" xfId="61" applyNumberFormat="1" applyFont="1" applyFill="1" applyBorder="1" applyAlignment="1">
      <alignment vertical="center" shrinkToFit="1"/>
      <protection/>
    </xf>
    <xf numFmtId="0" fontId="36" fillId="0" borderId="0" xfId="61" applyFont="1">
      <alignment/>
      <protection/>
    </xf>
    <xf numFmtId="0" fontId="34" fillId="0" borderId="0" xfId="61" applyFont="1" applyAlignment="1">
      <alignment horizontal="right"/>
      <protection/>
    </xf>
    <xf numFmtId="0" fontId="34" fillId="16" borderId="0" xfId="61" applyFont="1" applyFill="1">
      <alignment/>
      <protection/>
    </xf>
    <xf numFmtId="0" fontId="33" fillId="0" borderId="17" xfId="61" applyFont="1" applyBorder="1" applyAlignment="1">
      <alignment horizontal="center" vertical="center" wrapText="1"/>
      <protection/>
    </xf>
    <xf numFmtId="3" fontId="33" fillId="0" borderId="15" xfId="61" applyNumberFormat="1" applyFont="1" applyBorder="1" applyAlignment="1">
      <alignment horizontal="center" vertical="center" wrapText="1"/>
      <protection/>
    </xf>
    <xf numFmtId="0" fontId="33" fillId="0" borderId="0" xfId="61" applyFont="1" applyAlignment="1">
      <alignment horizontal="center"/>
      <protection/>
    </xf>
    <xf numFmtId="0" fontId="34" fillId="0" borderId="15" xfId="61" applyFont="1" applyFill="1" applyBorder="1" applyAlignment="1">
      <alignment vertical="center" wrapText="1"/>
      <protection/>
    </xf>
    <xf numFmtId="3" fontId="34" fillId="0" borderId="15" xfId="61" applyNumberFormat="1" applyFont="1" applyFill="1" applyBorder="1" applyAlignment="1">
      <alignment vertical="center" wrapText="1"/>
      <protection/>
    </xf>
    <xf numFmtId="3" fontId="33" fillId="18" borderId="15" xfId="61" applyNumberFormat="1" applyFont="1" applyFill="1" applyBorder="1" applyAlignment="1">
      <alignment vertical="center" wrapText="1"/>
      <protection/>
    </xf>
    <xf numFmtId="0" fontId="34" fillId="16" borderId="20" xfId="61" applyFont="1" applyFill="1" applyBorder="1" applyAlignment="1">
      <alignment vertical="center" wrapText="1"/>
      <protection/>
    </xf>
    <xf numFmtId="0" fontId="33" fillId="0" borderId="0" xfId="61" applyFont="1">
      <alignment/>
      <protection/>
    </xf>
    <xf numFmtId="0" fontId="33" fillId="16" borderId="15" xfId="61" applyFont="1" applyFill="1" applyBorder="1" applyAlignment="1">
      <alignment horizontal="center" vertical="center" wrapText="1"/>
      <protection/>
    </xf>
    <xf numFmtId="3" fontId="33" fillId="18" borderId="15" xfId="61" applyNumberFormat="1" applyFont="1" applyFill="1" applyBorder="1" applyAlignment="1">
      <alignment horizontal="right" vertical="center" wrapText="1"/>
      <protection/>
    </xf>
    <xf numFmtId="0" fontId="33" fillId="0" borderId="15" xfId="61" applyFont="1" applyFill="1" applyBorder="1" applyAlignment="1">
      <alignment vertical="center" wrapText="1"/>
      <protection/>
    </xf>
    <xf numFmtId="0" fontId="36" fillId="0" borderId="0" xfId="62" applyFont="1">
      <alignment/>
      <protection/>
    </xf>
    <xf numFmtId="0" fontId="36" fillId="0" borderId="0" xfId="62" applyFont="1" applyAlignment="1">
      <alignment horizontal="center"/>
      <protection/>
    </xf>
    <xf numFmtId="0" fontId="34" fillId="0" borderId="0" xfId="62" applyFont="1">
      <alignment/>
      <protection/>
    </xf>
    <xf numFmtId="3" fontId="34" fillId="0" borderId="0" xfId="62" applyNumberFormat="1" applyFont="1">
      <alignment/>
      <protection/>
    </xf>
    <xf numFmtId="0" fontId="34" fillId="16" borderId="0" xfId="62" applyFont="1" applyFill="1">
      <alignment/>
      <protection/>
    </xf>
    <xf numFmtId="0" fontId="33" fillId="0" borderId="15" xfId="62" applyFont="1" applyBorder="1" applyAlignment="1">
      <alignment horizontal="center" vertical="center"/>
      <protection/>
    </xf>
    <xf numFmtId="0" fontId="33" fillId="0" borderId="15" xfId="62" applyFont="1" applyBorder="1" applyAlignment="1">
      <alignment vertical="center"/>
      <protection/>
    </xf>
    <xf numFmtId="3" fontId="33" fillId="18" borderId="15" xfId="62" applyNumberFormat="1" applyFont="1" applyFill="1" applyBorder="1" applyAlignment="1">
      <alignment horizontal="right" vertical="center"/>
      <protection/>
    </xf>
    <xf numFmtId="0" fontId="33" fillId="0" borderId="0" xfId="62" applyFont="1">
      <alignment/>
      <protection/>
    </xf>
    <xf numFmtId="0" fontId="34" fillId="0" borderId="15" xfId="62" applyFont="1" applyBorder="1" applyAlignment="1">
      <alignment horizontal="center" vertical="center"/>
      <protection/>
    </xf>
    <xf numFmtId="3" fontId="34" fillId="18" borderId="15" xfId="62" applyNumberFormat="1" applyFont="1" applyFill="1" applyBorder="1" applyAlignment="1">
      <alignment horizontal="right" vertical="center"/>
      <protection/>
    </xf>
    <xf numFmtId="0" fontId="34" fillId="0" borderId="15" xfId="62" applyFont="1" applyBorder="1" applyAlignment="1">
      <alignment vertical="center"/>
      <protection/>
    </xf>
    <xf numFmtId="3" fontId="34" fillId="0" borderId="15" xfId="62" applyNumberFormat="1" applyFont="1" applyFill="1" applyBorder="1" applyAlignment="1">
      <alignment horizontal="right" vertical="center"/>
      <protection/>
    </xf>
    <xf numFmtId="0" fontId="34" fillId="0" borderId="15" xfId="62" applyFont="1" applyFill="1" applyBorder="1" applyAlignment="1">
      <alignment vertical="center"/>
      <protection/>
    </xf>
    <xf numFmtId="0" fontId="33" fillId="0" borderId="15" xfId="62" applyFont="1" applyBorder="1" applyAlignment="1">
      <alignment vertical="center" wrapText="1"/>
      <protection/>
    </xf>
    <xf numFmtId="0" fontId="34" fillId="0" borderId="15" xfId="62" applyFont="1" applyBorder="1" applyAlignment="1">
      <alignment vertical="center" wrapText="1"/>
      <protection/>
    </xf>
    <xf numFmtId="0" fontId="34" fillId="0" borderId="16" xfId="62" applyFont="1" applyFill="1" applyBorder="1" applyAlignment="1">
      <alignment vertical="center"/>
      <protection/>
    </xf>
    <xf numFmtId="0" fontId="33" fillId="0" borderId="15" xfId="62" applyFont="1" applyFill="1" applyBorder="1" applyAlignment="1">
      <alignment vertical="center"/>
      <protection/>
    </xf>
    <xf numFmtId="0" fontId="34" fillId="0" borderId="0" xfId="62" applyFont="1" applyAlignment="1">
      <alignment horizontal="center"/>
      <protection/>
    </xf>
    <xf numFmtId="0" fontId="34" fillId="0" borderId="0" xfId="62" applyFont="1" applyFill="1">
      <alignment/>
      <protection/>
    </xf>
    <xf numFmtId="49" fontId="33" fillId="0" borderId="15" xfId="62" applyNumberFormat="1" applyFont="1" applyBorder="1" applyAlignment="1">
      <alignment horizontal="center" vertical="center"/>
      <protection/>
    </xf>
    <xf numFmtId="49" fontId="34" fillId="0" borderId="15" xfId="62" applyNumberFormat="1" applyFont="1" applyBorder="1" applyAlignment="1">
      <alignment horizontal="center" vertical="center"/>
      <protection/>
    </xf>
    <xf numFmtId="164" fontId="0" fillId="0" borderId="33" xfId="60" applyNumberFormat="1" applyFont="1" applyFill="1" applyBorder="1" applyAlignment="1" applyProtection="1">
      <alignment horizontal="right" vertical="center" wrapText="1"/>
      <protection locked="0"/>
    </xf>
    <xf numFmtId="164" fontId="0" fillId="18" borderId="26" xfId="60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center"/>
      <protection/>
    </xf>
    <xf numFmtId="3" fontId="5" fillId="0" borderId="0" xfId="60" applyNumberFormat="1" applyFill="1">
      <alignment/>
      <protection/>
    </xf>
    <xf numFmtId="3" fontId="3" fillId="0" borderId="0" xfId="60" applyNumberFormat="1" applyFont="1" applyFill="1">
      <alignment/>
      <protection/>
    </xf>
    <xf numFmtId="0" fontId="1" fillId="0" borderId="16" xfId="60" applyFont="1" applyFill="1" applyBorder="1" applyAlignment="1" applyProtection="1">
      <alignment horizontal="left" vertical="center" wrapText="1" indent="1"/>
      <protection/>
    </xf>
    <xf numFmtId="164" fontId="1" fillId="0" borderId="30" xfId="60" applyNumberFormat="1" applyFont="1" applyFill="1" applyBorder="1" applyAlignment="1" applyProtection="1">
      <alignment horizontal="right" vertical="center" wrapText="1"/>
      <protection locked="0"/>
    </xf>
    <xf numFmtId="49" fontId="1" fillId="0" borderId="29" xfId="60" applyNumberFormat="1" applyFont="1" applyFill="1" applyBorder="1" applyAlignment="1" applyProtection="1">
      <alignment horizontal="left" vertical="center" wrapText="1" indent="1"/>
      <protection/>
    </xf>
    <xf numFmtId="0" fontId="35" fillId="0" borderId="0" xfId="60" applyFont="1" applyFill="1" applyBorder="1" applyAlignment="1" applyProtection="1">
      <alignment horizontal="left" vertical="center" wrapText="1"/>
      <protection/>
    </xf>
    <xf numFmtId="0" fontId="1" fillId="0" borderId="42" xfId="0" applyFont="1" applyFill="1" applyBorder="1" applyAlignment="1" applyProtection="1">
      <alignment vertical="center" wrapText="1"/>
      <protection/>
    </xf>
    <xf numFmtId="3" fontId="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8" xfId="60" applyFont="1" applyFill="1" applyBorder="1">
      <alignment/>
      <protection/>
    </xf>
    <xf numFmtId="0" fontId="0" fillId="0" borderId="39" xfId="60" applyFont="1" applyFill="1" applyBorder="1">
      <alignment/>
      <protection/>
    </xf>
    <xf numFmtId="3" fontId="33" fillId="0" borderId="15" xfId="62" applyNumberFormat="1" applyFont="1" applyFill="1" applyBorder="1" applyAlignment="1">
      <alignment horizontal="right" vertical="center"/>
      <protection/>
    </xf>
    <xf numFmtId="0" fontId="33" fillId="16" borderId="22" xfId="61" applyFont="1" applyFill="1" applyBorder="1" applyAlignment="1">
      <alignment horizontal="center" vertical="center" wrapText="1"/>
      <protection/>
    </xf>
    <xf numFmtId="0" fontId="33" fillId="16" borderId="23" xfId="61" applyFont="1" applyFill="1" applyBorder="1" applyAlignment="1">
      <alignment horizontal="center" vertical="center" wrapText="1"/>
      <protection/>
    </xf>
    <xf numFmtId="0" fontId="33" fillId="0" borderId="34" xfId="61" applyFont="1" applyBorder="1" applyAlignment="1">
      <alignment horizontal="center" vertical="center" wrapText="1"/>
      <protection/>
    </xf>
    <xf numFmtId="3" fontId="33" fillId="0" borderId="26" xfId="61" applyNumberFormat="1" applyFont="1" applyBorder="1" applyAlignment="1">
      <alignment horizontal="center" vertical="center" wrapText="1"/>
      <protection/>
    </xf>
    <xf numFmtId="0" fontId="34" fillId="0" borderId="25" xfId="61" applyFont="1" applyBorder="1" applyAlignment="1">
      <alignment horizontal="center" vertical="center" wrapText="1"/>
      <protection/>
    </xf>
    <xf numFmtId="3" fontId="33" fillId="18" borderId="26" xfId="61" applyNumberFormat="1" applyFont="1" applyFill="1" applyBorder="1" applyAlignment="1">
      <alignment vertical="center" wrapText="1"/>
      <protection/>
    </xf>
    <xf numFmtId="0" fontId="33" fillId="0" borderId="38" xfId="61" applyFont="1" applyBorder="1" applyAlignment="1">
      <alignment horizontal="center" vertical="center" wrapText="1"/>
      <protection/>
    </xf>
    <xf numFmtId="0" fontId="33" fillId="0" borderId="18" xfId="61" applyFont="1" applyBorder="1" applyAlignment="1">
      <alignment vertical="center" wrapText="1"/>
      <protection/>
    </xf>
    <xf numFmtId="3" fontId="33" fillId="18" borderId="18" xfId="61" applyNumberFormat="1" applyFont="1" applyFill="1" applyBorder="1" applyAlignment="1">
      <alignment vertical="center" wrapText="1"/>
      <protection/>
    </xf>
    <xf numFmtId="0" fontId="34" fillId="0" borderId="36" xfId="61" applyFont="1" applyBorder="1" applyAlignment="1">
      <alignment horizontal="center" vertical="center" wrapText="1"/>
      <protection/>
    </xf>
    <xf numFmtId="0" fontId="34" fillId="0" borderId="20" xfId="61" applyFont="1" applyFill="1" applyBorder="1" applyAlignment="1">
      <alignment vertical="center" wrapText="1"/>
      <protection/>
    </xf>
    <xf numFmtId="3" fontId="34" fillId="0" borderId="20" xfId="61" applyNumberFormat="1" applyFont="1" applyFill="1" applyBorder="1" applyAlignment="1">
      <alignment vertical="center" shrinkToFit="1"/>
      <protection/>
    </xf>
    <xf numFmtId="3" fontId="34" fillId="0" borderId="20" xfId="61" applyNumberFormat="1" applyFont="1" applyFill="1" applyBorder="1" applyAlignment="1">
      <alignment vertical="center" wrapText="1"/>
      <protection/>
    </xf>
    <xf numFmtId="164" fontId="2" fillId="0" borderId="11" xfId="60" applyNumberFormat="1" applyFont="1" applyFill="1" applyBorder="1" applyAlignment="1" applyProtection="1">
      <alignment horizontal="left" vertical="center"/>
      <protection/>
    </xf>
    <xf numFmtId="164" fontId="1" fillId="0" borderId="0" xfId="60" applyNumberFormat="1" applyFont="1" applyFill="1" applyBorder="1" applyAlignment="1" applyProtection="1">
      <alignment horizontal="center" vertical="center"/>
      <protection/>
    </xf>
    <xf numFmtId="0" fontId="35" fillId="0" borderId="43" xfId="60" applyFont="1" applyFill="1" applyBorder="1" applyAlignment="1" applyProtection="1">
      <alignment horizontal="left" vertical="center" wrapText="1"/>
      <protection/>
    </xf>
    <xf numFmtId="164" fontId="10" fillId="0" borderId="11" xfId="60" applyNumberFormat="1" applyFont="1" applyFill="1" applyBorder="1" applyAlignment="1" applyProtection="1">
      <alignment horizontal="left" vertical="center"/>
      <protection/>
    </xf>
    <xf numFmtId="0" fontId="1" fillId="0" borderId="0" xfId="60" applyFont="1" applyFill="1" applyAlignment="1">
      <alignment horizontal="center"/>
      <protection/>
    </xf>
    <xf numFmtId="0" fontId="33" fillId="0" borderId="44" xfId="61" applyFont="1" applyBorder="1" applyAlignment="1">
      <alignment horizontal="center" vertical="center"/>
      <protection/>
    </xf>
    <xf numFmtId="0" fontId="33" fillId="0" borderId="45" xfId="61" applyFont="1" applyBorder="1" applyAlignment="1">
      <alignment horizontal="center" vertical="center"/>
      <protection/>
    </xf>
    <xf numFmtId="0" fontId="33" fillId="0" borderId="46" xfId="61" applyFont="1" applyBorder="1" applyAlignment="1">
      <alignment horizontal="center" vertical="center"/>
      <protection/>
    </xf>
    <xf numFmtId="0" fontId="33" fillId="0" borderId="47" xfId="61" applyFont="1" applyBorder="1" applyAlignment="1">
      <alignment horizontal="center" vertical="center"/>
      <protection/>
    </xf>
    <xf numFmtId="0" fontId="33" fillId="16" borderId="20" xfId="62" applyFont="1" applyFill="1" applyBorder="1" applyAlignment="1">
      <alignment horizontal="center" vertical="center" wrapText="1"/>
      <protection/>
    </xf>
    <xf numFmtId="0" fontId="33" fillId="16" borderId="16" xfId="62" applyFont="1" applyFill="1" applyBorder="1" applyAlignment="1">
      <alignment horizontal="center" vertical="center" wrapText="1"/>
      <protection/>
    </xf>
    <xf numFmtId="0" fontId="33" fillId="16" borderId="17" xfId="62" applyFont="1" applyFill="1" applyBorder="1" applyAlignment="1">
      <alignment horizontal="center" vertical="center" wrapText="1"/>
      <protection/>
    </xf>
    <xf numFmtId="0" fontId="33" fillId="16" borderId="15" xfId="62" applyFont="1" applyFill="1" applyBorder="1" applyAlignment="1">
      <alignment horizontal="center" vertical="center" wrapText="1"/>
      <protection/>
    </xf>
    <xf numFmtId="0" fontId="37" fillId="16" borderId="15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 2" xfId="58"/>
    <cellStyle name="Normál 2 2" xfId="59"/>
    <cellStyle name="Normál_KVRENMUNKA" xfId="60"/>
    <cellStyle name="Normál_Munkafüzet2" xfId="61"/>
    <cellStyle name="Normál_PH ÖNK SZÉTOSZ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01;S%20MELL%20FEBR%2015%20NYOMTATHAT&#2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K&#246;z&#246;s\Dokumentumok\Dokumentumok\koncepci&#243;%202007\koncepci&#243;%20mell&#233;klete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koncepci&#243;2004\SZ&#193;MOLGAT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 kiad önk alap"/>
      <sheetName val="normatív tám"/>
      <sheetName val="norm összehasonlítás"/>
      <sheetName val="bevételek intként"/>
      <sheetName val="kiadások intként"/>
      <sheetName val="létszám"/>
      <sheetName val="ph kiadásai alap"/>
      <sheetName val="szociális"/>
      <sheetName val="felhalm alap"/>
      <sheetName val="felújítási alap"/>
      <sheetName val="műk. mérleg"/>
      <sheetName val="felhalm.mérle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70"/>
  <sheetViews>
    <sheetView view="pageBreakPreview" zoomScaleSheetLayoutView="100" workbookViewId="0" topLeftCell="A85">
      <selection activeCell="B86" sqref="B86"/>
    </sheetView>
  </sheetViews>
  <sheetFormatPr defaultColWidth="9.00390625" defaultRowHeight="12.75"/>
  <cols>
    <col min="1" max="1" width="7.50390625" style="3" customWidth="1"/>
    <col min="2" max="2" width="67.00390625" style="3" customWidth="1"/>
    <col min="3" max="3" width="12.875" style="3" customWidth="1"/>
    <col min="4" max="4" width="12.50390625" style="3" customWidth="1"/>
    <col min="5" max="5" width="11.625" style="3" customWidth="1"/>
    <col min="6" max="16384" width="9.375" style="3" customWidth="1"/>
  </cols>
  <sheetData>
    <row r="1" spans="1:3" ht="15.75" customHeight="1">
      <c r="A1" s="2" t="s">
        <v>88</v>
      </c>
      <c r="B1" s="2"/>
      <c r="C1" s="2"/>
    </row>
    <row r="2" spans="1:3" ht="15.75" customHeight="1" thickBot="1">
      <c r="A2" s="154"/>
      <c r="B2" s="154"/>
      <c r="C2" s="8"/>
    </row>
    <row r="3" spans="1:5" ht="37.5" customHeight="1" thickBot="1">
      <c r="A3" s="23" t="s">
        <v>131</v>
      </c>
      <c r="B3" s="24" t="s">
        <v>90</v>
      </c>
      <c r="C3" s="25" t="s">
        <v>98</v>
      </c>
      <c r="D3" s="25" t="s">
        <v>345</v>
      </c>
      <c r="E3" s="25" t="s">
        <v>346</v>
      </c>
    </row>
    <row r="4" spans="1:5" s="4" customFormat="1" ht="12" customHeight="1" thickBot="1">
      <c r="A4" s="23">
        <v>1</v>
      </c>
      <c r="B4" s="24">
        <v>2</v>
      </c>
      <c r="C4" s="25">
        <v>3</v>
      </c>
      <c r="D4" s="25">
        <v>3</v>
      </c>
      <c r="E4" s="25">
        <v>3</v>
      </c>
    </row>
    <row r="5" spans="1:5" s="1" customFormat="1" ht="12" customHeight="1" thickBot="1">
      <c r="A5" s="26" t="s">
        <v>91</v>
      </c>
      <c r="B5" s="27" t="s">
        <v>189</v>
      </c>
      <c r="C5" s="28">
        <f>+C6+C19+C29</f>
        <v>15203</v>
      </c>
      <c r="D5" s="28">
        <f>+D6+D19+D29</f>
        <v>15203</v>
      </c>
      <c r="E5" s="28">
        <f>+E6+E19+E29</f>
        <v>8224</v>
      </c>
    </row>
    <row r="6" spans="1:5" s="1" customFormat="1" ht="12" customHeight="1" thickBot="1">
      <c r="A6" s="29" t="s">
        <v>92</v>
      </c>
      <c r="B6" s="22" t="s">
        <v>316</v>
      </c>
      <c r="C6" s="30">
        <f>SUM(C7+C11+C12+C16+C17+C18)</f>
        <v>11912</v>
      </c>
      <c r="D6" s="30">
        <f>SUM(D7+D11+D12+D16+D17+D18)</f>
        <v>11912</v>
      </c>
      <c r="E6" s="30">
        <f>SUM(E7+E11+E12+E16+E17+E18)</f>
        <v>4404</v>
      </c>
    </row>
    <row r="7" spans="1:5" s="1" customFormat="1" ht="12" customHeight="1">
      <c r="A7" s="31" t="s">
        <v>160</v>
      </c>
      <c r="B7" s="12" t="s">
        <v>123</v>
      </c>
      <c r="C7" s="32">
        <f>SUM(C8:C10)</f>
        <v>7619</v>
      </c>
      <c r="D7" s="32">
        <f>SUM(D8:D10)</f>
        <v>7619</v>
      </c>
      <c r="E7" s="32">
        <f>SUM(E8:E10)</f>
        <v>3925</v>
      </c>
    </row>
    <row r="8" spans="1:5" s="1" customFormat="1" ht="12" customHeight="1">
      <c r="A8" s="31"/>
      <c r="B8" s="33" t="s">
        <v>326</v>
      </c>
      <c r="C8" s="34">
        <v>3150</v>
      </c>
      <c r="D8" s="34">
        <v>3150</v>
      </c>
      <c r="E8" s="34">
        <v>970</v>
      </c>
    </row>
    <row r="9" spans="1:5" s="1" customFormat="1" ht="12" customHeight="1">
      <c r="A9" s="31"/>
      <c r="B9" s="33" t="s">
        <v>347</v>
      </c>
      <c r="C9" s="34"/>
      <c r="D9" s="34"/>
      <c r="E9" s="34">
        <v>-9</v>
      </c>
    </row>
    <row r="10" spans="1:5" s="1" customFormat="1" ht="12" customHeight="1">
      <c r="A10" s="31"/>
      <c r="B10" s="33" t="s">
        <v>327</v>
      </c>
      <c r="C10" s="34">
        <v>4469</v>
      </c>
      <c r="D10" s="34">
        <v>4469</v>
      </c>
      <c r="E10" s="34">
        <v>2964</v>
      </c>
    </row>
    <row r="11" spans="1:5" s="1" customFormat="1" ht="12" customHeight="1">
      <c r="A11" s="31" t="s">
        <v>161</v>
      </c>
      <c r="B11" s="12" t="s">
        <v>132</v>
      </c>
      <c r="C11" s="35"/>
      <c r="D11" s="35"/>
      <c r="E11" s="35"/>
    </row>
    <row r="12" spans="1:5" s="1" customFormat="1" ht="12" customHeight="1">
      <c r="A12" s="31" t="s">
        <v>162</v>
      </c>
      <c r="B12" s="12" t="s">
        <v>124</v>
      </c>
      <c r="C12" s="32">
        <f>SUM(C13:C15)</f>
        <v>810</v>
      </c>
      <c r="D12" s="32">
        <f>SUM(D13:D15)</f>
        <v>810</v>
      </c>
      <c r="E12" s="32">
        <f>SUM(E13:E15)</f>
        <v>384</v>
      </c>
    </row>
    <row r="13" spans="1:5" s="1" customFormat="1" ht="12" customHeight="1">
      <c r="A13" s="31"/>
      <c r="B13" s="33" t="s">
        <v>328</v>
      </c>
      <c r="C13" s="34">
        <v>810</v>
      </c>
      <c r="D13" s="34">
        <v>810</v>
      </c>
      <c r="E13" s="34">
        <v>384</v>
      </c>
    </row>
    <row r="14" spans="1:5" s="1" customFormat="1" ht="12" customHeight="1">
      <c r="A14" s="31"/>
      <c r="B14" s="33" t="s">
        <v>329</v>
      </c>
      <c r="C14" s="34">
        <v>0</v>
      </c>
      <c r="D14" s="34">
        <v>0</v>
      </c>
      <c r="E14" s="34">
        <v>0</v>
      </c>
    </row>
    <row r="15" spans="1:5" s="1" customFormat="1" ht="12" customHeight="1">
      <c r="A15" s="31"/>
      <c r="B15" s="33" t="s">
        <v>330</v>
      </c>
      <c r="C15" s="34">
        <v>0</v>
      </c>
      <c r="D15" s="34">
        <v>0</v>
      </c>
      <c r="E15" s="34">
        <v>0</v>
      </c>
    </row>
    <row r="16" spans="1:5" s="1" customFormat="1" ht="12" customHeight="1">
      <c r="A16" s="31" t="s">
        <v>163</v>
      </c>
      <c r="B16" s="12" t="s">
        <v>190</v>
      </c>
      <c r="C16" s="35">
        <v>150</v>
      </c>
      <c r="D16" s="35">
        <v>150</v>
      </c>
      <c r="E16" s="35">
        <v>95</v>
      </c>
    </row>
    <row r="17" spans="1:5" s="1" customFormat="1" ht="12" customHeight="1">
      <c r="A17" s="31" t="s">
        <v>164</v>
      </c>
      <c r="B17" s="12" t="s">
        <v>191</v>
      </c>
      <c r="C17" s="35">
        <v>3333</v>
      </c>
      <c r="D17" s="35">
        <v>3333</v>
      </c>
      <c r="E17" s="35">
        <v>0</v>
      </c>
    </row>
    <row r="18" spans="1:5" s="1" customFormat="1" ht="12" customHeight="1" thickBot="1">
      <c r="A18" s="31" t="s">
        <v>170</v>
      </c>
      <c r="B18" s="12" t="s">
        <v>192</v>
      </c>
      <c r="C18" s="35"/>
      <c r="D18" s="35"/>
      <c r="E18" s="35"/>
    </row>
    <row r="19" spans="1:5" s="1" customFormat="1" ht="12" customHeight="1" thickBot="1">
      <c r="A19" s="29" t="s">
        <v>93</v>
      </c>
      <c r="B19" s="22" t="s">
        <v>335</v>
      </c>
      <c r="C19" s="36">
        <f>SUM(C20:C28)</f>
        <v>3291</v>
      </c>
      <c r="D19" s="36">
        <f>SUM(D20:D28)</f>
        <v>3291</v>
      </c>
      <c r="E19" s="36">
        <f>SUM(E20:E28)</f>
        <v>3815</v>
      </c>
    </row>
    <row r="20" spans="1:5" s="1" customFormat="1" ht="12" customHeight="1">
      <c r="A20" s="37" t="s">
        <v>133</v>
      </c>
      <c r="B20" s="11" t="s">
        <v>197</v>
      </c>
      <c r="C20" s="38"/>
      <c r="D20" s="38"/>
      <c r="E20" s="38">
        <v>16</v>
      </c>
    </row>
    <row r="21" spans="1:5" s="1" customFormat="1" ht="12" customHeight="1">
      <c r="A21" s="31" t="s">
        <v>134</v>
      </c>
      <c r="B21" s="12" t="s">
        <v>198</v>
      </c>
      <c r="C21" s="35"/>
      <c r="D21" s="35"/>
      <c r="E21" s="35">
        <v>510</v>
      </c>
    </row>
    <row r="22" spans="1:5" s="1" customFormat="1" ht="12" customHeight="1">
      <c r="A22" s="31" t="s">
        <v>135</v>
      </c>
      <c r="B22" s="12" t="s">
        <v>199</v>
      </c>
      <c r="C22" s="35">
        <v>150</v>
      </c>
      <c r="D22" s="35">
        <v>150</v>
      </c>
      <c r="E22" s="35">
        <v>2132</v>
      </c>
    </row>
    <row r="23" spans="1:5" s="1" customFormat="1" ht="12" customHeight="1">
      <c r="A23" s="31" t="s">
        <v>136</v>
      </c>
      <c r="B23" s="12" t="s">
        <v>200</v>
      </c>
      <c r="C23" s="35"/>
      <c r="D23" s="35"/>
      <c r="E23" s="35">
        <v>55</v>
      </c>
    </row>
    <row r="24" spans="1:5" s="1" customFormat="1" ht="12" customHeight="1">
      <c r="A24" s="39" t="s">
        <v>193</v>
      </c>
      <c r="B24" s="13" t="s">
        <v>201</v>
      </c>
      <c r="C24" s="40"/>
      <c r="D24" s="40"/>
      <c r="E24" s="40"/>
    </row>
    <row r="25" spans="1:5" s="1" customFormat="1" ht="12" customHeight="1">
      <c r="A25" s="31" t="s">
        <v>194</v>
      </c>
      <c r="B25" s="12" t="s">
        <v>202</v>
      </c>
      <c r="C25" s="35">
        <v>1341</v>
      </c>
      <c r="D25" s="35">
        <v>1341</v>
      </c>
      <c r="E25" s="35">
        <v>789</v>
      </c>
    </row>
    <row r="26" spans="1:5" s="1" customFormat="1" ht="12" customHeight="1">
      <c r="A26" s="31" t="s">
        <v>195</v>
      </c>
      <c r="B26" s="12" t="s">
        <v>203</v>
      </c>
      <c r="C26" s="35"/>
      <c r="D26" s="35"/>
      <c r="E26" s="35">
        <v>8</v>
      </c>
    </row>
    <row r="27" spans="1:6" s="1" customFormat="1" ht="12" customHeight="1" thickBot="1">
      <c r="A27" s="41" t="s">
        <v>196</v>
      </c>
      <c r="B27" s="42" t="s">
        <v>204</v>
      </c>
      <c r="C27" s="123">
        <v>100</v>
      </c>
      <c r="D27" s="123">
        <v>100</v>
      </c>
      <c r="E27" s="123">
        <v>10</v>
      </c>
      <c r="F27" s="1" t="s">
        <v>337</v>
      </c>
    </row>
    <row r="28" spans="1:5" s="1" customFormat="1" ht="12" customHeight="1" thickBot="1">
      <c r="A28" s="41" t="s">
        <v>334</v>
      </c>
      <c r="B28" s="42" t="s">
        <v>333</v>
      </c>
      <c r="C28" s="123">
        <v>1700</v>
      </c>
      <c r="D28" s="123">
        <v>1700</v>
      </c>
      <c r="E28" s="123">
        <v>295</v>
      </c>
    </row>
    <row r="29" spans="1:5" s="1" customFormat="1" ht="12" customHeight="1" thickBot="1">
      <c r="A29" s="29" t="s">
        <v>205</v>
      </c>
      <c r="B29" s="22" t="s">
        <v>206</v>
      </c>
      <c r="C29" s="43"/>
      <c r="D29" s="43"/>
      <c r="E29" s="43">
        <v>5</v>
      </c>
    </row>
    <row r="30" spans="1:5" s="1" customFormat="1" ht="12" customHeight="1" thickBot="1">
      <c r="A30" s="29" t="s">
        <v>95</v>
      </c>
      <c r="B30" s="22" t="s">
        <v>317</v>
      </c>
      <c r="C30" s="36">
        <f>SUM(C31:C38)</f>
        <v>33754</v>
      </c>
      <c r="D30" s="36">
        <f>SUM(D31:D38)</f>
        <v>36332</v>
      </c>
      <c r="E30" s="36">
        <f>SUM(E31:E38)</f>
        <v>18243</v>
      </c>
    </row>
    <row r="31" spans="1:5" s="1" customFormat="1" ht="12" customHeight="1">
      <c r="A31" s="44" t="s">
        <v>139</v>
      </c>
      <c r="B31" s="14" t="s">
        <v>212</v>
      </c>
      <c r="C31" s="45">
        <v>19022</v>
      </c>
      <c r="D31" s="45">
        <v>20601</v>
      </c>
      <c r="E31" s="45">
        <v>9905</v>
      </c>
    </row>
    <row r="32" spans="1:5" s="1" customFormat="1" ht="12" customHeight="1">
      <c r="A32" s="31" t="s">
        <v>140</v>
      </c>
      <c r="B32" s="12" t="s">
        <v>213</v>
      </c>
      <c r="C32" s="35"/>
      <c r="D32" s="35"/>
      <c r="E32" s="35"/>
    </row>
    <row r="33" spans="1:5" s="1" customFormat="1" ht="12" customHeight="1">
      <c r="A33" s="31" t="s">
        <v>141</v>
      </c>
      <c r="B33" s="12" t="s">
        <v>214</v>
      </c>
      <c r="C33" s="35"/>
      <c r="D33" s="35">
        <v>85</v>
      </c>
      <c r="E33" s="35">
        <v>613</v>
      </c>
    </row>
    <row r="34" spans="1:5" s="1" customFormat="1" ht="12" customHeight="1">
      <c r="A34" s="46" t="s">
        <v>207</v>
      </c>
      <c r="B34" s="12" t="s">
        <v>315</v>
      </c>
      <c r="C34" s="47">
        <v>14732</v>
      </c>
      <c r="D34" s="47">
        <v>14647</v>
      </c>
      <c r="E34" s="47">
        <v>6726</v>
      </c>
    </row>
    <row r="35" spans="1:5" s="1" customFormat="1" ht="12" customHeight="1">
      <c r="A35" s="46" t="s">
        <v>208</v>
      </c>
      <c r="B35" s="12" t="s">
        <v>215</v>
      </c>
      <c r="C35" s="47"/>
      <c r="D35" s="47"/>
      <c r="E35" s="47"/>
    </row>
    <row r="36" spans="1:5" s="1" customFormat="1" ht="12" customHeight="1">
      <c r="A36" s="31" t="s">
        <v>209</v>
      </c>
      <c r="B36" s="12" t="s">
        <v>216</v>
      </c>
      <c r="C36" s="35"/>
      <c r="D36" s="35"/>
      <c r="E36" s="35"/>
    </row>
    <row r="37" spans="1:5" s="1" customFormat="1" ht="12" customHeight="1">
      <c r="A37" s="31" t="s">
        <v>210</v>
      </c>
      <c r="B37" s="12" t="s">
        <v>348</v>
      </c>
      <c r="C37" s="35"/>
      <c r="D37" s="35">
        <v>910</v>
      </c>
      <c r="E37" s="35">
        <v>910</v>
      </c>
    </row>
    <row r="38" spans="1:5" s="1" customFormat="1" ht="12" customHeight="1">
      <c r="A38" s="31" t="s">
        <v>211</v>
      </c>
      <c r="B38" s="12" t="s">
        <v>217</v>
      </c>
      <c r="C38" s="35"/>
      <c r="D38" s="35">
        <v>89</v>
      </c>
      <c r="E38" s="35">
        <v>89</v>
      </c>
    </row>
    <row r="39" spans="1:5" s="1" customFormat="1" ht="12" customHeight="1" thickBot="1">
      <c r="A39" s="131" t="s">
        <v>349</v>
      </c>
      <c r="B39" s="129" t="s">
        <v>350</v>
      </c>
      <c r="C39" s="40"/>
      <c r="D39" s="40"/>
      <c r="E39" s="130">
        <v>883</v>
      </c>
    </row>
    <row r="40" spans="1:5" s="1" customFormat="1" ht="12" customHeight="1" thickBot="1">
      <c r="A40" s="29" t="s">
        <v>96</v>
      </c>
      <c r="B40" s="22" t="s">
        <v>318</v>
      </c>
      <c r="C40" s="36">
        <f>+C41+C47</f>
        <v>8668</v>
      </c>
      <c r="D40" s="36">
        <f>+D41+D47</f>
        <v>49380</v>
      </c>
      <c r="E40" s="36">
        <f>+E41+E47</f>
        <v>28820</v>
      </c>
    </row>
    <row r="41" spans="1:5" s="1" customFormat="1" ht="12" customHeight="1">
      <c r="A41" s="44" t="s">
        <v>142</v>
      </c>
      <c r="B41" s="48" t="s">
        <v>220</v>
      </c>
      <c r="C41" s="49">
        <f>SUM(C42:C46)</f>
        <v>5126</v>
      </c>
      <c r="D41" s="49">
        <f>SUM(D42:D46)</f>
        <v>36096</v>
      </c>
      <c r="E41" s="49">
        <f>SUM(E42:E46)</f>
        <v>28820</v>
      </c>
    </row>
    <row r="42" spans="1:5" s="1" customFormat="1" ht="12" customHeight="1">
      <c r="A42" s="31" t="s">
        <v>144</v>
      </c>
      <c r="B42" s="15" t="s">
        <v>221</v>
      </c>
      <c r="C42" s="35">
        <v>1212</v>
      </c>
      <c r="D42" s="35">
        <v>1212</v>
      </c>
      <c r="E42" s="35">
        <v>699</v>
      </c>
    </row>
    <row r="43" spans="1:5" s="1" customFormat="1" ht="12" customHeight="1">
      <c r="A43" s="31" t="s">
        <v>145</v>
      </c>
      <c r="B43" s="15" t="s">
        <v>222</v>
      </c>
      <c r="C43" s="35">
        <v>1309</v>
      </c>
      <c r="D43" s="35">
        <v>1309</v>
      </c>
      <c r="E43" s="35">
        <v>663</v>
      </c>
    </row>
    <row r="44" spans="1:5" s="1" customFormat="1" ht="12" customHeight="1">
      <c r="A44" s="31" t="s">
        <v>146</v>
      </c>
      <c r="B44" s="15" t="s">
        <v>223</v>
      </c>
      <c r="C44" s="35"/>
      <c r="D44" s="35"/>
      <c r="E44" s="35"/>
    </row>
    <row r="45" spans="1:5" s="1" customFormat="1" ht="12" customHeight="1">
      <c r="A45" s="31" t="s">
        <v>147</v>
      </c>
      <c r="B45" s="15" t="s">
        <v>125</v>
      </c>
      <c r="C45" s="35"/>
      <c r="D45" s="35"/>
      <c r="E45" s="35"/>
    </row>
    <row r="46" spans="1:5" s="1" customFormat="1" ht="12" customHeight="1">
      <c r="A46" s="31" t="s">
        <v>218</v>
      </c>
      <c r="B46" s="15" t="s">
        <v>224</v>
      </c>
      <c r="C46" s="35">
        <v>2605</v>
      </c>
      <c r="D46" s="35">
        <v>33575</v>
      </c>
      <c r="E46" s="35">
        <v>27458</v>
      </c>
    </row>
    <row r="47" spans="1:5" s="1" customFormat="1" ht="12" customHeight="1">
      <c r="A47" s="31" t="s">
        <v>143</v>
      </c>
      <c r="B47" s="48" t="s">
        <v>225</v>
      </c>
      <c r="C47" s="50">
        <f>SUM(C48:C52)</f>
        <v>3542</v>
      </c>
      <c r="D47" s="50">
        <f>SUM(D48:D52)</f>
        <v>13284</v>
      </c>
      <c r="E47" s="50">
        <f>SUM(E48:E52)</f>
        <v>0</v>
      </c>
    </row>
    <row r="48" spans="1:5" s="1" customFormat="1" ht="12" customHeight="1">
      <c r="A48" s="31" t="s">
        <v>150</v>
      </c>
      <c r="B48" s="15" t="s">
        <v>221</v>
      </c>
      <c r="C48" s="35"/>
      <c r="D48" s="35"/>
      <c r="E48" s="35"/>
    </row>
    <row r="49" spans="1:5" s="1" customFormat="1" ht="12" customHeight="1">
      <c r="A49" s="31" t="s">
        <v>151</v>
      </c>
      <c r="B49" s="15" t="s">
        <v>222</v>
      </c>
      <c r="C49" s="35"/>
      <c r="D49" s="35"/>
      <c r="E49" s="35"/>
    </row>
    <row r="50" spans="1:5" s="1" customFormat="1" ht="12" customHeight="1">
      <c r="A50" s="31" t="s">
        <v>152</v>
      </c>
      <c r="B50" s="15" t="s">
        <v>223</v>
      </c>
      <c r="C50" s="35"/>
      <c r="D50" s="35"/>
      <c r="E50" s="35"/>
    </row>
    <row r="51" spans="1:5" s="1" customFormat="1" ht="12" customHeight="1">
      <c r="A51" s="31" t="s">
        <v>153</v>
      </c>
      <c r="B51" s="15" t="s">
        <v>125</v>
      </c>
      <c r="C51" s="35"/>
      <c r="D51" s="35"/>
      <c r="E51" s="35"/>
    </row>
    <row r="52" spans="1:7" s="1" customFormat="1" ht="12" customHeight="1" thickBot="1">
      <c r="A52" s="46" t="s">
        <v>219</v>
      </c>
      <c r="B52" s="51" t="s">
        <v>314</v>
      </c>
      <c r="C52" s="47">
        <v>3542</v>
      </c>
      <c r="D52" s="47">
        <v>13284</v>
      </c>
      <c r="E52" s="47">
        <v>0</v>
      </c>
      <c r="G52" s="1" t="s">
        <v>337</v>
      </c>
    </row>
    <row r="53" spans="1:5" s="1" customFormat="1" ht="12" customHeight="1" thickBot="1">
      <c r="A53" s="29" t="s">
        <v>226</v>
      </c>
      <c r="B53" s="22" t="s">
        <v>319</v>
      </c>
      <c r="C53" s="36">
        <f>SUM(C54:C56)</f>
        <v>0</v>
      </c>
      <c r="D53" s="36">
        <f>SUM(D54:D56)</f>
        <v>0</v>
      </c>
      <c r="E53" s="36">
        <f>SUM(E54:E56)</f>
        <v>206</v>
      </c>
    </row>
    <row r="54" spans="1:5" s="1" customFormat="1" ht="12" customHeight="1">
      <c r="A54" s="44" t="s">
        <v>148</v>
      </c>
      <c r="B54" s="14" t="s">
        <v>228</v>
      </c>
      <c r="C54" s="45"/>
      <c r="D54" s="45"/>
      <c r="E54" s="45"/>
    </row>
    <row r="55" spans="1:5" s="1" customFormat="1" ht="12" customHeight="1">
      <c r="A55" s="39" t="s">
        <v>149</v>
      </c>
      <c r="B55" s="52" t="s">
        <v>325</v>
      </c>
      <c r="C55" s="40"/>
      <c r="D55" s="40"/>
      <c r="E55" s="40"/>
    </row>
    <row r="56" spans="1:5" s="1" customFormat="1" ht="12" customHeight="1" thickBot="1">
      <c r="A56" s="46" t="s">
        <v>227</v>
      </c>
      <c r="B56" s="17" t="s">
        <v>181</v>
      </c>
      <c r="C56" s="47"/>
      <c r="D56" s="47"/>
      <c r="E56" s="47">
        <v>206</v>
      </c>
    </row>
    <row r="57" spans="1:5" s="1" customFormat="1" ht="12" customHeight="1" thickBot="1">
      <c r="A57" s="29" t="s">
        <v>99</v>
      </c>
      <c r="B57" s="22" t="s">
        <v>320</v>
      </c>
      <c r="C57" s="36">
        <f>+C58+C59</f>
        <v>0</v>
      </c>
      <c r="D57" s="36">
        <f>+D58+D59</f>
        <v>0</v>
      </c>
      <c r="E57" s="36">
        <f>+E58+E59</f>
        <v>125</v>
      </c>
    </row>
    <row r="58" spans="1:5" s="1" customFormat="1" ht="12" customHeight="1">
      <c r="A58" s="44" t="s">
        <v>229</v>
      </c>
      <c r="B58" s="12" t="s">
        <v>175</v>
      </c>
      <c r="C58" s="45">
        <v>0</v>
      </c>
      <c r="D58" s="45">
        <v>0</v>
      </c>
      <c r="E58" s="45">
        <v>125</v>
      </c>
    </row>
    <row r="59" spans="1:5" s="1" customFormat="1" ht="12" customHeight="1" thickBot="1">
      <c r="A59" s="39" t="s">
        <v>230</v>
      </c>
      <c r="B59" s="12" t="s">
        <v>176</v>
      </c>
      <c r="C59" s="40"/>
      <c r="D59" s="40"/>
      <c r="E59" s="40"/>
    </row>
    <row r="60" spans="1:5" s="1" customFormat="1" ht="17.25" customHeight="1" thickBot="1">
      <c r="A60" s="29" t="s">
        <v>231</v>
      </c>
      <c r="B60" s="22" t="s">
        <v>232</v>
      </c>
      <c r="C60" s="53"/>
      <c r="D60" s="53"/>
      <c r="E60" s="53"/>
    </row>
    <row r="61" spans="1:5" s="1" customFormat="1" ht="12" customHeight="1" thickBot="1">
      <c r="A61" s="29" t="s">
        <v>101</v>
      </c>
      <c r="B61" s="54" t="s">
        <v>233</v>
      </c>
      <c r="C61" s="55">
        <f>+C5+C30+C40+C53+C57+C60</f>
        <v>57625</v>
      </c>
      <c r="D61" s="55">
        <f>+D5+D30+D40+D53+D57+D60</f>
        <v>100915</v>
      </c>
      <c r="E61" s="55">
        <f>+E5+E30+E39+E40+E53+E57+E60</f>
        <v>56501</v>
      </c>
    </row>
    <row r="62" spans="1:5" s="1" customFormat="1" ht="12" customHeight="1" thickBot="1">
      <c r="A62" s="56" t="s">
        <v>102</v>
      </c>
      <c r="B62" s="22" t="s">
        <v>324</v>
      </c>
      <c r="C62" s="36">
        <f>SUM(C63:C64)</f>
        <v>13440</v>
      </c>
      <c r="D62" s="36">
        <f>SUM(D63:D64)</f>
        <v>13440</v>
      </c>
      <c r="E62" s="36">
        <f>SUM(E63:E64)</f>
        <v>0</v>
      </c>
    </row>
    <row r="63" spans="1:5" s="1" customFormat="1" ht="12" customHeight="1">
      <c r="A63" s="37" t="s">
        <v>177</v>
      </c>
      <c r="B63" s="11" t="s">
        <v>234</v>
      </c>
      <c r="C63" s="38">
        <v>1878</v>
      </c>
      <c r="D63" s="38">
        <v>1878</v>
      </c>
      <c r="E63" s="38">
        <v>0</v>
      </c>
    </row>
    <row r="64" spans="1:5" s="1" customFormat="1" ht="12" customHeight="1" thickBot="1">
      <c r="A64" s="41" t="s">
        <v>178</v>
      </c>
      <c r="B64" s="42" t="s">
        <v>235</v>
      </c>
      <c r="C64" s="123">
        <v>11562</v>
      </c>
      <c r="D64" s="123">
        <v>11562</v>
      </c>
      <c r="E64" s="123">
        <v>0</v>
      </c>
    </row>
    <row r="65" spans="1:5" s="1" customFormat="1" ht="12" customHeight="1" thickBot="1">
      <c r="A65" s="56" t="s">
        <v>103</v>
      </c>
      <c r="B65" s="22" t="s">
        <v>236</v>
      </c>
      <c r="C65" s="36">
        <f>SUM(C66,C73)</f>
        <v>0</v>
      </c>
      <c r="D65" s="36">
        <f>SUM(D66,D73)</f>
        <v>0</v>
      </c>
      <c r="E65" s="36">
        <f>SUM(E66,E73)</f>
        <v>133</v>
      </c>
    </row>
    <row r="66" spans="1:5" s="1" customFormat="1" ht="12" customHeight="1">
      <c r="A66" s="37" t="s">
        <v>237</v>
      </c>
      <c r="B66" s="48" t="s">
        <v>253</v>
      </c>
      <c r="C66" s="57">
        <f>SUM(C67:C72)</f>
        <v>0</v>
      </c>
      <c r="D66" s="57">
        <f>SUM(D67:D72)</f>
        <v>0</v>
      </c>
      <c r="E66" s="57">
        <f>SUM(E67:E72)</f>
        <v>133</v>
      </c>
    </row>
    <row r="67" spans="1:5" s="1" customFormat="1" ht="12" customHeight="1">
      <c r="A67" s="44" t="s">
        <v>252</v>
      </c>
      <c r="B67" s="58" t="s">
        <v>254</v>
      </c>
      <c r="C67" s="35"/>
      <c r="D67" s="35"/>
      <c r="E67" s="35"/>
    </row>
    <row r="68" spans="1:5" s="1" customFormat="1" ht="12" customHeight="1">
      <c r="A68" s="44" t="s">
        <v>238</v>
      </c>
      <c r="B68" s="58" t="s">
        <v>255</v>
      </c>
      <c r="C68" s="35"/>
      <c r="D68" s="35"/>
      <c r="E68" s="35"/>
    </row>
    <row r="69" spans="1:5" s="1" customFormat="1" ht="12" customHeight="1">
      <c r="A69" s="44" t="s">
        <v>239</v>
      </c>
      <c r="B69" s="58" t="s">
        <v>256</v>
      </c>
      <c r="C69" s="40"/>
      <c r="D69" s="40"/>
      <c r="E69" s="40"/>
    </row>
    <row r="70" spans="1:5" s="1" customFormat="1" ht="12" customHeight="1">
      <c r="A70" s="44" t="s">
        <v>240</v>
      </c>
      <c r="B70" s="58" t="s">
        <v>257</v>
      </c>
      <c r="C70" s="47"/>
      <c r="D70" s="47"/>
      <c r="E70" s="47"/>
    </row>
    <row r="71" spans="1:5" s="1" customFormat="1" ht="12" customHeight="1">
      <c r="A71" s="44" t="s">
        <v>241</v>
      </c>
      <c r="B71" s="58" t="s">
        <v>258</v>
      </c>
      <c r="C71" s="47"/>
      <c r="D71" s="47"/>
      <c r="E71" s="47"/>
    </row>
    <row r="72" spans="1:5" s="1" customFormat="1" ht="12" customHeight="1">
      <c r="A72" s="44" t="s">
        <v>242</v>
      </c>
      <c r="B72" s="58" t="s">
        <v>259</v>
      </c>
      <c r="C72" s="47"/>
      <c r="D72" s="47"/>
      <c r="E72" s="47">
        <v>133</v>
      </c>
    </row>
    <row r="73" spans="1:5" s="1" customFormat="1" ht="12" customHeight="1">
      <c r="A73" s="44" t="s">
        <v>243</v>
      </c>
      <c r="B73" s="48" t="s">
        <v>260</v>
      </c>
      <c r="C73" s="59">
        <f>SUM(C74:C80)</f>
        <v>0</v>
      </c>
      <c r="D73" s="59">
        <f>SUM(D74:D80)</f>
        <v>0</v>
      </c>
      <c r="E73" s="59">
        <f>SUM(E74:E80)</f>
        <v>0</v>
      </c>
    </row>
    <row r="74" spans="1:5" s="1" customFormat="1" ht="12" customHeight="1">
      <c r="A74" s="44" t="s">
        <v>244</v>
      </c>
      <c r="B74" s="58" t="s">
        <v>254</v>
      </c>
      <c r="C74" s="35"/>
      <c r="D74" s="35"/>
      <c r="E74" s="35"/>
    </row>
    <row r="75" spans="1:5" s="1" customFormat="1" ht="12" customHeight="1">
      <c r="A75" s="44" t="s">
        <v>245</v>
      </c>
      <c r="B75" s="58" t="s">
        <v>182</v>
      </c>
      <c r="C75" s="35"/>
      <c r="D75" s="35"/>
      <c r="E75" s="35"/>
    </row>
    <row r="76" spans="1:5" s="1" customFormat="1" ht="12" customHeight="1">
      <c r="A76" s="44" t="s">
        <v>246</v>
      </c>
      <c r="B76" s="58" t="s">
        <v>183</v>
      </c>
      <c r="C76" s="40"/>
      <c r="D76" s="40"/>
      <c r="E76" s="40"/>
    </row>
    <row r="77" spans="1:5" s="1" customFormat="1" ht="12" customHeight="1">
      <c r="A77" s="44" t="s">
        <v>247</v>
      </c>
      <c r="B77" s="58" t="s">
        <v>256</v>
      </c>
      <c r="C77" s="35"/>
      <c r="D77" s="35"/>
      <c r="E77" s="35"/>
    </row>
    <row r="78" spans="1:5" s="1" customFormat="1" ht="12" customHeight="1">
      <c r="A78" s="39" t="s">
        <v>248</v>
      </c>
      <c r="B78" s="51" t="s">
        <v>261</v>
      </c>
      <c r="C78" s="40"/>
      <c r="D78" s="40"/>
      <c r="E78" s="40"/>
    </row>
    <row r="79" spans="1:5" s="1" customFormat="1" ht="12" customHeight="1">
      <c r="A79" s="31" t="s">
        <v>249</v>
      </c>
      <c r="B79" s="51" t="s">
        <v>258</v>
      </c>
      <c r="C79" s="35"/>
      <c r="D79" s="35"/>
      <c r="E79" s="35"/>
    </row>
    <row r="80" spans="1:5" s="1" customFormat="1" ht="12" customHeight="1" thickBot="1">
      <c r="A80" s="60" t="s">
        <v>250</v>
      </c>
      <c r="B80" s="16" t="s">
        <v>262</v>
      </c>
      <c r="C80" s="61"/>
      <c r="D80" s="61"/>
      <c r="E80" s="61"/>
    </row>
    <row r="81" spans="1:5" s="1" customFormat="1" ht="15" customHeight="1" thickBot="1">
      <c r="A81" s="29" t="s">
        <v>104</v>
      </c>
      <c r="B81" s="22" t="s">
        <v>251</v>
      </c>
      <c r="C81" s="36">
        <f>+C61+C62+C65</f>
        <v>71065</v>
      </c>
      <c r="D81" s="36">
        <f>+D61+D62+D65</f>
        <v>114355</v>
      </c>
      <c r="E81" s="36">
        <f>+E61+E62+E65</f>
        <v>56634</v>
      </c>
    </row>
    <row r="82" spans="1:3" s="1" customFormat="1" ht="22.5" customHeight="1">
      <c r="A82" s="153"/>
      <c r="B82" s="153"/>
      <c r="C82" s="153"/>
    </row>
    <row r="83" spans="1:3" s="1" customFormat="1" ht="12.75" customHeight="1">
      <c r="A83" s="62"/>
      <c r="B83" s="63"/>
      <c r="C83" s="64"/>
    </row>
    <row r="84" spans="1:3" ht="16.5" customHeight="1">
      <c r="A84" s="152" t="s">
        <v>119</v>
      </c>
      <c r="B84" s="152"/>
      <c r="C84" s="152"/>
    </row>
    <row r="85" spans="1:3" ht="16.5" customHeight="1" thickBot="1">
      <c r="A85" s="151" t="s">
        <v>179</v>
      </c>
      <c r="B85" s="151"/>
      <c r="C85" s="8"/>
    </row>
    <row r="86" spans="1:5" ht="37.5" customHeight="1" thickBot="1">
      <c r="A86" s="23" t="s">
        <v>89</v>
      </c>
      <c r="B86" s="24" t="s">
        <v>120</v>
      </c>
      <c r="C86" s="25" t="s">
        <v>98</v>
      </c>
      <c r="D86" s="25" t="s">
        <v>345</v>
      </c>
      <c r="E86" s="25" t="s">
        <v>346</v>
      </c>
    </row>
    <row r="87" spans="1:5" s="4" customFormat="1" ht="12" customHeight="1" thickBot="1">
      <c r="A87" s="23">
        <v>1</v>
      </c>
      <c r="B87" s="24">
        <v>2</v>
      </c>
      <c r="C87" s="25">
        <v>3</v>
      </c>
      <c r="D87" s="25">
        <v>3</v>
      </c>
      <c r="E87" s="25">
        <v>3</v>
      </c>
    </row>
    <row r="88" spans="1:5" ht="12" customHeight="1" thickBot="1">
      <c r="A88" s="26" t="s">
        <v>91</v>
      </c>
      <c r="B88" s="65" t="s">
        <v>321</v>
      </c>
      <c r="C88" s="66">
        <f>SUM(C89:C93)</f>
        <v>55461</v>
      </c>
      <c r="D88" s="66">
        <f>SUM(D89:D93)</f>
        <v>89509</v>
      </c>
      <c r="E88" s="66">
        <f>SUM(E89:E93)</f>
        <v>35669</v>
      </c>
    </row>
    <row r="89" spans="1:5" ht="12" customHeight="1">
      <c r="A89" s="37" t="s">
        <v>154</v>
      </c>
      <c r="B89" s="11" t="s">
        <v>121</v>
      </c>
      <c r="C89" s="67">
        <v>10761</v>
      </c>
      <c r="D89" s="67">
        <v>35321</v>
      </c>
      <c r="E89" s="67">
        <v>12727</v>
      </c>
    </row>
    <row r="90" spans="1:5" ht="12" customHeight="1">
      <c r="A90" s="31" t="s">
        <v>155</v>
      </c>
      <c r="B90" s="12" t="s">
        <v>263</v>
      </c>
      <c r="C90" s="68">
        <v>2502</v>
      </c>
      <c r="D90" s="68">
        <v>5805</v>
      </c>
      <c r="E90" s="68">
        <v>2366</v>
      </c>
    </row>
    <row r="91" spans="1:5" ht="12" customHeight="1">
      <c r="A91" s="31" t="s">
        <v>156</v>
      </c>
      <c r="B91" s="12" t="s">
        <v>174</v>
      </c>
      <c r="C91" s="70">
        <v>9647</v>
      </c>
      <c r="D91" s="70">
        <v>14253</v>
      </c>
      <c r="E91" s="70">
        <v>8122</v>
      </c>
    </row>
    <row r="92" spans="1:5" ht="12" customHeight="1">
      <c r="A92" s="31" t="s">
        <v>157</v>
      </c>
      <c r="B92" s="69" t="s">
        <v>264</v>
      </c>
      <c r="C92" s="70"/>
      <c r="D92" s="70"/>
      <c r="E92" s="70"/>
    </row>
    <row r="93" spans="1:5" ht="12" customHeight="1">
      <c r="A93" s="31" t="s">
        <v>165</v>
      </c>
      <c r="B93" s="71" t="s">
        <v>268</v>
      </c>
      <c r="C93" s="72">
        <f>SUM(C94:C101)</f>
        <v>32551</v>
      </c>
      <c r="D93" s="72">
        <f>SUM(D94:D101)</f>
        <v>34130</v>
      </c>
      <c r="E93" s="72">
        <f>SUM(E94:E101)</f>
        <v>12454</v>
      </c>
    </row>
    <row r="94" spans="1:5" ht="12" customHeight="1">
      <c r="A94" s="31" t="s">
        <v>158</v>
      </c>
      <c r="B94" s="12" t="s">
        <v>304</v>
      </c>
      <c r="C94" s="70"/>
      <c r="D94" s="70"/>
      <c r="E94" s="70"/>
    </row>
    <row r="95" spans="1:5" ht="12" customHeight="1">
      <c r="A95" s="31" t="s">
        <v>159</v>
      </c>
      <c r="B95" s="19" t="s">
        <v>305</v>
      </c>
      <c r="C95" s="70">
        <v>18762</v>
      </c>
      <c r="D95" s="70">
        <v>18762</v>
      </c>
      <c r="E95" s="70">
        <v>7492</v>
      </c>
    </row>
    <row r="96" spans="1:5" ht="12" customHeight="1">
      <c r="A96" s="31" t="s">
        <v>166</v>
      </c>
      <c r="B96" s="19" t="s">
        <v>306</v>
      </c>
      <c r="C96" s="70"/>
      <c r="D96" s="70"/>
      <c r="E96" s="70"/>
    </row>
    <row r="97" spans="1:5" ht="12" customHeight="1">
      <c r="A97" s="31" t="s">
        <v>167</v>
      </c>
      <c r="B97" s="20" t="s">
        <v>307</v>
      </c>
      <c r="C97" s="70">
        <v>695</v>
      </c>
      <c r="D97" s="70">
        <v>695</v>
      </c>
      <c r="E97" s="70">
        <v>436</v>
      </c>
    </row>
    <row r="98" spans="1:5" ht="12" customHeight="1">
      <c r="A98" s="31" t="s">
        <v>168</v>
      </c>
      <c r="B98" s="20" t="s">
        <v>308</v>
      </c>
      <c r="C98" s="70">
        <v>13094</v>
      </c>
      <c r="D98" s="70">
        <v>14673</v>
      </c>
      <c r="E98" s="70">
        <v>4526</v>
      </c>
    </row>
    <row r="99" spans="1:5" ht="12" customHeight="1">
      <c r="A99" s="39" t="s">
        <v>169</v>
      </c>
      <c r="B99" s="21" t="s">
        <v>309</v>
      </c>
      <c r="C99" s="70"/>
      <c r="D99" s="70"/>
      <c r="E99" s="70"/>
    </row>
    <row r="100" spans="1:5" ht="12" customHeight="1">
      <c r="A100" s="31" t="s">
        <v>171</v>
      </c>
      <c r="B100" s="21" t="s">
        <v>310</v>
      </c>
      <c r="C100" s="70"/>
      <c r="D100" s="70"/>
      <c r="E100" s="70"/>
    </row>
    <row r="101" spans="1:5" ht="12" customHeight="1" thickBot="1">
      <c r="A101" s="60" t="s">
        <v>269</v>
      </c>
      <c r="B101" s="73" t="s">
        <v>311</v>
      </c>
      <c r="C101" s="74"/>
      <c r="D101" s="74"/>
      <c r="E101" s="74"/>
    </row>
    <row r="102" spans="1:5" ht="12" customHeight="1" thickBot="1">
      <c r="A102" s="29" t="s">
        <v>92</v>
      </c>
      <c r="B102" s="18" t="s">
        <v>322</v>
      </c>
      <c r="C102" s="75">
        <f>SUM(C103:C109)</f>
        <v>15604</v>
      </c>
      <c r="D102" s="75">
        <f>SUM(D103:D109)</f>
        <v>24846</v>
      </c>
      <c r="E102" s="75">
        <f>SUM(E103:E109)</f>
        <v>18859</v>
      </c>
    </row>
    <row r="103" spans="1:5" ht="12" customHeight="1">
      <c r="A103" s="44" t="s">
        <v>160</v>
      </c>
      <c r="B103" s="12" t="s">
        <v>336</v>
      </c>
      <c r="C103" s="76">
        <v>500</v>
      </c>
      <c r="D103" s="76">
        <v>9742</v>
      </c>
      <c r="E103" s="76">
        <v>14956</v>
      </c>
    </row>
    <row r="104" spans="1:6" ht="12" customHeight="1">
      <c r="A104" s="44" t="s">
        <v>161</v>
      </c>
      <c r="B104" s="12" t="s">
        <v>270</v>
      </c>
      <c r="C104" s="68">
        <v>15104</v>
      </c>
      <c r="D104" s="68">
        <v>15104</v>
      </c>
      <c r="E104" s="68">
        <v>3385</v>
      </c>
      <c r="F104" s="125"/>
    </row>
    <row r="105" spans="1:5" ht="12" customHeight="1">
      <c r="A105" s="44" t="s">
        <v>162</v>
      </c>
      <c r="B105" s="12" t="s">
        <v>271</v>
      </c>
      <c r="C105" s="68"/>
      <c r="D105" s="68"/>
      <c r="E105" s="68"/>
    </row>
    <row r="106" spans="1:5" ht="12" customHeight="1">
      <c r="A106" s="44" t="s">
        <v>163</v>
      </c>
      <c r="B106" s="12" t="s">
        <v>272</v>
      </c>
      <c r="C106" s="68"/>
      <c r="D106" s="68"/>
      <c r="E106" s="68"/>
    </row>
    <row r="107" spans="1:5" ht="12" customHeight="1">
      <c r="A107" s="44" t="s">
        <v>164</v>
      </c>
      <c r="B107" s="12" t="s">
        <v>277</v>
      </c>
      <c r="C107" s="68"/>
      <c r="D107" s="68"/>
      <c r="E107" s="68"/>
    </row>
    <row r="108" spans="1:5" ht="24" customHeight="1">
      <c r="A108" s="44" t="s">
        <v>170</v>
      </c>
      <c r="B108" s="12" t="s">
        <v>278</v>
      </c>
      <c r="C108" s="68"/>
      <c r="D108" s="68"/>
      <c r="E108" s="68"/>
    </row>
    <row r="109" spans="1:5" ht="12" customHeight="1">
      <c r="A109" s="44" t="s">
        <v>172</v>
      </c>
      <c r="B109" s="12" t="s">
        <v>279</v>
      </c>
      <c r="C109" s="124">
        <f>SUM(C110:C114)</f>
        <v>0</v>
      </c>
      <c r="D109" s="124">
        <f>SUM(D110:D114)</f>
        <v>0</v>
      </c>
      <c r="E109" s="124">
        <f>SUM(E110:E114)</f>
        <v>518</v>
      </c>
    </row>
    <row r="110" spans="1:5" ht="12" customHeight="1">
      <c r="A110" s="44" t="s">
        <v>273</v>
      </c>
      <c r="B110" s="12" t="s">
        <v>300</v>
      </c>
      <c r="C110" s="68"/>
      <c r="D110" s="68"/>
      <c r="E110" s="68"/>
    </row>
    <row r="111" spans="1:7" ht="12" customHeight="1">
      <c r="A111" s="44" t="s">
        <v>274</v>
      </c>
      <c r="B111" s="19" t="s">
        <v>301</v>
      </c>
      <c r="C111" s="68"/>
      <c r="D111" s="68"/>
      <c r="E111" s="68">
        <v>518</v>
      </c>
      <c r="G111" s="125" t="s">
        <v>337</v>
      </c>
    </row>
    <row r="112" spans="1:5" ht="12" customHeight="1">
      <c r="A112" s="39" t="s">
        <v>275</v>
      </c>
      <c r="B112" s="77" t="s">
        <v>332</v>
      </c>
      <c r="C112" s="70">
        <v>0</v>
      </c>
      <c r="D112" s="70">
        <v>0</v>
      </c>
      <c r="E112" s="70">
        <v>0</v>
      </c>
    </row>
    <row r="113" spans="1:5" ht="12" customHeight="1">
      <c r="A113" s="39" t="s">
        <v>276</v>
      </c>
      <c r="B113" s="19" t="s">
        <v>302</v>
      </c>
      <c r="C113" s="70"/>
      <c r="D113" s="70"/>
      <c r="E113" s="70"/>
    </row>
    <row r="114" spans="1:5" ht="12" customHeight="1" thickBot="1">
      <c r="A114" s="46" t="s">
        <v>331</v>
      </c>
      <c r="B114" s="19" t="s">
        <v>303</v>
      </c>
      <c r="C114" s="70"/>
      <c r="D114" s="70"/>
      <c r="E114" s="70"/>
    </row>
    <row r="115" spans="1:5" ht="12" customHeight="1" thickBot="1">
      <c r="A115" s="29" t="s">
        <v>93</v>
      </c>
      <c r="B115" s="18" t="s">
        <v>280</v>
      </c>
      <c r="C115" s="78"/>
      <c r="D115" s="78"/>
      <c r="E115" s="78"/>
    </row>
    <row r="116" spans="1:5" ht="12" customHeight="1" thickBot="1">
      <c r="A116" s="29" t="s">
        <v>94</v>
      </c>
      <c r="B116" s="18" t="s">
        <v>323</v>
      </c>
      <c r="C116" s="75">
        <f>SUM(C117:C118)</f>
        <v>0</v>
      </c>
      <c r="D116" s="75">
        <f>SUM(D117:D118)</f>
        <v>0</v>
      </c>
      <c r="E116" s="75">
        <f>SUM(E117:E118)</f>
        <v>0</v>
      </c>
    </row>
    <row r="117" spans="1:5" ht="12" customHeight="1">
      <c r="A117" s="44" t="s">
        <v>137</v>
      </c>
      <c r="B117" s="14" t="s">
        <v>126</v>
      </c>
      <c r="C117" s="76"/>
      <c r="D117" s="76"/>
      <c r="E117" s="76"/>
    </row>
    <row r="118" spans="1:5" ht="12" customHeight="1" thickBot="1">
      <c r="A118" s="31" t="s">
        <v>138</v>
      </c>
      <c r="B118" s="12" t="s">
        <v>127</v>
      </c>
      <c r="C118" s="68"/>
      <c r="D118" s="68"/>
      <c r="E118" s="68"/>
    </row>
    <row r="119" spans="1:5" ht="12" customHeight="1" thickBot="1">
      <c r="A119" s="29" t="s">
        <v>95</v>
      </c>
      <c r="B119" s="54" t="s">
        <v>184</v>
      </c>
      <c r="C119" s="75">
        <f>+C88+C102+C115+C116</f>
        <v>71065</v>
      </c>
      <c r="D119" s="75">
        <f>+D88+D102+D115+D116</f>
        <v>114355</v>
      </c>
      <c r="E119" s="75">
        <f>+E88+E102+E115+E116</f>
        <v>54528</v>
      </c>
    </row>
    <row r="120" spans="1:5" ht="12" customHeight="1" thickBot="1">
      <c r="A120" s="29" t="s">
        <v>96</v>
      </c>
      <c r="B120" s="18" t="s">
        <v>281</v>
      </c>
      <c r="C120" s="75">
        <f>SUM(C121,C130)</f>
        <v>0</v>
      </c>
      <c r="D120" s="75">
        <f>SUM(D121,D130)</f>
        <v>0</v>
      </c>
      <c r="E120" s="75">
        <f>SUM(E121,E130)</f>
        <v>220</v>
      </c>
    </row>
    <row r="121" spans="1:5" ht="12" customHeight="1">
      <c r="A121" s="44" t="s">
        <v>142</v>
      </c>
      <c r="B121" s="48" t="s">
        <v>288</v>
      </c>
      <c r="C121" s="79">
        <f>SUM(C122:C129)</f>
        <v>0</v>
      </c>
      <c r="D121" s="79">
        <f>SUM(D122:D129)</f>
        <v>0</v>
      </c>
      <c r="E121" s="79">
        <f>SUM(E122:E129)</f>
        <v>220</v>
      </c>
    </row>
    <row r="122" spans="1:5" ht="12" customHeight="1">
      <c r="A122" s="44" t="s">
        <v>144</v>
      </c>
      <c r="B122" s="58" t="s">
        <v>289</v>
      </c>
      <c r="C122" s="68"/>
      <c r="D122" s="68"/>
      <c r="E122" s="68"/>
    </row>
    <row r="123" spans="1:5" ht="12" customHeight="1">
      <c r="A123" s="44" t="s">
        <v>145</v>
      </c>
      <c r="B123" s="58" t="s">
        <v>290</v>
      </c>
      <c r="C123" s="68"/>
      <c r="D123" s="68"/>
      <c r="E123" s="68"/>
    </row>
    <row r="124" spans="1:5" ht="12" customHeight="1">
      <c r="A124" s="44" t="s">
        <v>146</v>
      </c>
      <c r="B124" s="58" t="s">
        <v>186</v>
      </c>
      <c r="C124" s="68"/>
      <c r="D124" s="68"/>
      <c r="E124" s="68"/>
    </row>
    <row r="125" spans="1:5" ht="12" customHeight="1">
      <c r="A125" s="44" t="s">
        <v>147</v>
      </c>
      <c r="B125" s="58" t="s">
        <v>187</v>
      </c>
      <c r="C125" s="68"/>
      <c r="D125" s="68"/>
      <c r="E125" s="68"/>
    </row>
    <row r="126" spans="1:5" ht="12" customHeight="1">
      <c r="A126" s="44" t="s">
        <v>218</v>
      </c>
      <c r="B126" s="58" t="s">
        <v>291</v>
      </c>
      <c r="C126" s="68"/>
      <c r="D126" s="68"/>
      <c r="E126" s="68"/>
    </row>
    <row r="127" spans="1:5" ht="12" customHeight="1">
      <c r="A127" s="44" t="s">
        <v>282</v>
      </c>
      <c r="B127" s="58" t="s">
        <v>292</v>
      </c>
      <c r="C127" s="68"/>
      <c r="D127" s="68"/>
      <c r="E127" s="68"/>
    </row>
    <row r="128" spans="1:5" ht="12" customHeight="1">
      <c r="A128" s="44" t="s">
        <v>283</v>
      </c>
      <c r="B128" s="58" t="s">
        <v>293</v>
      </c>
      <c r="C128" s="68"/>
      <c r="D128" s="68"/>
      <c r="E128" s="68"/>
    </row>
    <row r="129" spans="1:5" ht="12" customHeight="1">
      <c r="A129" s="44" t="s">
        <v>284</v>
      </c>
      <c r="B129" s="58" t="s">
        <v>173</v>
      </c>
      <c r="C129" s="68"/>
      <c r="D129" s="68"/>
      <c r="E129" s="68">
        <v>220</v>
      </c>
    </row>
    <row r="130" spans="1:5" ht="12" customHeight="1">
      <c r="A130" s="44" t="s">
        <v>143</v>
      </c>
      <c r="B130" s="48" t="s">
        <v>294</v>
      </c>
      <c r="C130" s="79">
        <f>SUM(C131:C138)</f>
        <v>0</v>
      </c>
      <c r="D130" s="79">
        <f>SUM(D131:D138)</f>
        <v>0</v>
      </c>
      <c r="E130" s="79">
        <f>SUM(E131:E138)</f>
        <v>0</v>
      </c>
    </row>
    <row r="131" spans="1:5" ht="12" customHeight="1">
      <c r="A131" s="44" t="s">
        <v>150</v>
      </c>
      <c r="B131" s="58" t="s">
        <v>289</v>
      </c>
      <c r="C131" s="68"/>
      <c r="D131" s="68"/>
      <c r="E131" s="68"/>
    </row>
    <row r="132" spans="1:5" ht="12" customHeight="1">
      <c r="A132" s="44" t="s">
        <v>151</v>
      </c>
      <c r="B132" s="58" t="s">
        <v>295</v>
      </c>
      <c r="C132" s="68"/>
      <c r="D132" s="68"/>
      <c r="E132" s="68"/>
    </row>
    <row r="133" spans="1:5" ht="12" customHeight="1">
      <c r="A133" s="44" t="s">
        <v>152</v>
      </c>
      <c r="B133" s="58" t="s">
        <v>186</v>
      </c>
      <c r="C133" s="68"/>
      <c r="D133" s="68"/>
      <c r="E133" s="68"/>
    </row>
    <row r="134" spans="1:5" ht="12" customHeight="1">
      <c r="A134" s="44" t="s">
        <v>153</v>
      </c>
      <c r="B134" s="58" t="s">
        <v>187</v>
      </c>
      <c r="C134" s="80">
        <v>0</v>
      </c>
      <c r="D134" s="80">
        <v>0</v>
      </c>
      <c r="E134" s="80">
        <v>0</v>
      </c>
    </row>
    <row r="135" spans="1:5" ht="12" customHeight="1">
      <c r="A135" s="44" t="s">
        <v>219</v>
      </c>
      <c r="B135" s="58" t="s">
        <v>291</v>
      </c>
      <c r="C135" s="68"/>
      <c r="D135" s="68"/>
      <c r="E135" s="68"/>
    </row>
    <row r="136" spans="1:5" ht="12" customHeight="1">
      <c r="A136" s="44" t="s">
        <v>285</v>
      </c>
      <c r="B136" s="58" t="s">
        <v>296</v>
      </c>
      <c r="C136" s="70"/>
      <c r="D136" s="70"/>
      <c r="E136" s="70"/>
    </row>
    <row r="137" spans="1:5" ht="12" customHeight="1">
      <c r="A137" s="44" t="s">
        <v>286</v>
      </c>
      <c r="B137" s="58" t="s">
        <v>293</v>
      </c>
      <c r="C137" s="70"/>
      <c r="D137" s="70"/>
      <c r="E137" s="70"/>
    </row>
    <row r="138" spans="1:5" ht="12" customHeight="1" thickBot="1">
      <c r="A138" s="44" t="s">
        <v>287</v>
      </c>
      <c r="B138" s="58" t="s">
        <v>297</v>
      </c>
      <c r="C138" s="81"/>
      <c r="D138" s="81"/>
      <c r="E138" s="81"/>
    </row>
    <row r="139" spans="1:8" ht="15" customHeight="1" thickBot="1">
      <c r="A139" s="29" t="s">
        <v>97</v>
      </c>
      <c r="B139" s="18" t="s">
        <v>185</v>
      </c>
      <c r="C139" s="75">
        <f>SUM(C119,C120)</f>
        <v>71065</v>
      </c>
      <c r="D139" s="66">
        <f>SUM(D119,D120)</f>
        <v>114355</v>
      </c>
      <c r="E139" s="66">
        <f>SUM(E119,E120)</f>
        <v>54748</v>
      </c>
      <c r="F139" s="5"/>
      <c r="G139" s="6"/>
      <c r="H139" s="6"/>
    </row>
    <row r="140" spans="1:5" s="1" customFormat="1" ht="12.75" customHeight="1" thickBot="1">
      <c r="A140" s="9" t="s">
        <v>312</v>
      </c>
      <c r="B140" s="10"/>
      <c r="C140" s="133">
        <v>2</v>
      </c>
      <c r="D140" s="134">
        <v>2</v>
      </c>
      <c r="E140" s="135">
        <v>2</v>
      </c>
    </row>
    <row r="141" spans="1:5" s="1" customFormat="1" ht="12.75" customHeight="1" thickBot="1">
      <c r="A141" s="9" t="s">
        <v>313</v>
      </c>
      <c r="B141" s="10"/>
      <c r="C141" s="133">
        <v>2</v>
      </c>
      <c r="D141" s="134">
        <v>30</v>
      </c>
      <c r="E141" s="136">
        <v>30</v>
      </c>
    </row>
    <row r="142" spans="1:3" s="1" customFormat="1" ht="12.75" customHeight="1">
      <c r="A142" s="132"/>
      <c r="B142" s="132"/>
      <c r="C142" s="132"/>
    </row>
    <row r="143" spans="1:3" ht="15.75">
      <c r="A143" s="1"/>
      <c r="B143" s="1"/>
      <c r="C143" s="1"/>
    </row>
    <row r="144" spans="1:3" ht="15.75">
      <c r="A144" s="155" t="s">
        <v>188</v>
      </c>
      <c r="B144" s="155"/>
      <c r="C144" s="155"/>
    </row>
    <row r="145" spans="1:3" ht="16.5" thickBot="1">
      <c r="A145" s="151" t="s">
        <v>180</v>
      </c>
      <c r="B145" s="151"/>
      <c r="C145" s="1"/>
    </row>
    <row r="146" spans="1:4" ht="23.25" customHeight="1" thickBot="1">
      <c r="A146" s="29">
        <v>1</v>
      </c>
      <c r="B146" s="18" t="s">
        <v>298</v>
      </c>
      <c r="C146" s="82">
        <f>E81-E139</f>
        <v>1886</v>
      </c>
      <c r="D146" s="7"/>
    </row>
    <row r="147" spans="1:3" ht="15.75">
      <c r="A147" s="1"/>
      <c r="B147" s="1"/>
      <c r="C147" s="83"/>
    </row>
    <row r="148" ht="33" customHeight="1"/>
    <row r="150" ht="12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8" ht="15.75">
      <c r="B158" s="126"/>
    </row>
    <row r="159" ht="9.75" customHeight="1"/>
    <row r="160" spans="2:3" ht="13.5" customHeight="1">
      <c r="B160" s="125"/>
      <c r="C160" s="125"/>
    </row>
    <row r="161" ht="9.75" customHeight="1"/>
    <row r="162" ht="9.75" customHeight="1"/>
    <row r="163" ht="9.75" customHeight="1"/>
    <row r="164" ht="9.75" customHeight="1"/>
    <row r="165" spans="3:11" ht="15.75">
      <c r="C165" s="125"/>
      <c r="F165" s="127"/>
      <c r="H165" s="125"/>
      <c r="K165" s="127"/>
    </row>
    <row r="166" spans="3:11" ht="15.75">
      <c r="C166" s="125"/>
      <c r="F166" s="127"/>
      <c r="K166" s="127"/>
    </row>
    <row r="167" spans="3:11" ht="15.75">
      <c r="C167" s="125"/>
      <c r="F167" s="127"/>
      <c r="H167" s="125"/>
      <c r="K167" s="127"/>
    </row>
    <row r="168" spans="6:11" ht="15.75">
      <c r="F168" s="128"/>
      <c r="K168" s="128"/>
    </row>
    <row r="169" spans="6:11" ht="15.75">
      <c r="F169" s="127"/>
      <c r="K169" s="127"/>
    </row>
    <row r="170" ht="15.75">
      <c r="F170" s="127"/>
    </row>
  </sheetData>
  <sheetProtection/>
  <mergeCells count="6">
    <mergeCell ref="A145:B145"/>
    <mergeCell ref="A84:C84"/>
    <mergeCell ref="A82:C82"/>
    <mergeCell ref="A2:B2"/>
    <mergeCell ref="A85:B85"/>
    <mergeCell ref="A144:C144"/>
  </mergeCells>
  <printOptions horizontalCentered="1"/>
  <pageMargins left="0.7874015748031497" right="0.7874015748031497" top="1.4566929133858268" bottom="0.8661417322834646" header="0.7874015748031497" footer="0.5905511811023623"/>
  <pageSetup cellComments="asDisplayed" fitToHeight="2" fitToWidth="3" horizontalDpi="600" verticalDpi="600" orientation="portrait" paperSize="9" scale="66" r:id="rId3"/>
  <headerFooter alignWithMargins="0">
    <oddHeader>&amp;LKuncsorba 2013. évi költségvetésének I. félévi teljesítése&amp;C&amp;P. oldal&amp;R&amp;Z&amp;F</oddHeader>
  </headerFooter>
  <rowBreaks count="1" manualBreakCount="1">
    <brk id="8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29"/>
  <sheetViews>
    <sheetView workbookViewId="0" topLeftCell="A1">
      <selection activeCell="K12" sqref="K12"/>
    </sheetView>
  </sheetViews>
  <sheetFormatPr defaultColWidth="9.00390625" defaultRowHeight="12.75"/>
  <cols>
    <col min="1" max="1" width="9.625" style="85" customWidth="1"/>
    <col min="2" max="2" width="54.125" style="85" customWidth="1"/>
    <col min="3" max="16384" width="10.625" style="85" customWidth="1"/>
  </cols>
  <sheetData>
    <row r="1" spans="1:7" ht="15.75">
      <c r="A1" s="87" t="s">
        <v>386</v>
      </c>
      <c r="D1" s="88"/>
      <c r="F1"/>
      <c r="G1"/>
    </row>
    <row r="2" spans="6:7" ht="21" customHeight="1" thickBot="1">
      <c r="F2"/>
      <c r="G2"/>
    </row>
    <row r="3" spans="1:10" s="89" customFormat="1" ht="32.25" customHeight="1">
      <c r="A3" s="138" t="s">
        <v>89</v>
      </c>
      <c r="B3" s="139" t="s">
        <v>128</v>
      </c>
      <c r="C3" s="156" t="s">
        <v>339</v>
      </c>
      <c r="D3" s="157"/>
      <c r="E3" s="157"/>
      <c r="F3" s="158"/>
      <c r="G3" s="156" t="s">
        <v>364</v>
      </c>
      <c r="H3" s="157"/>
      <c r="I3" s="157"/>
      <c r="J3" s="159"/>
    </row>
    <row r="4" spans="1:10" s="92" customFormat="1" ht="48.75" customHeight="1">
      <c r="A4" s="140"/>
      <c r="B4" s="90"/>
      <c r="C4" s="91" t="s">
        <v>18</v>
      </c>
      <c r="D4" s="91" t="s">
        <v>19</v>
      </c>
      <c r="E4" s="91" t="s">
        <v>299</v>
      </c>
      <c r="F4" s="91" t="s">
        <v>122</v>
      </c>
      <c r="G4" s="91" t="s">
        <v>18</v>
      </c>
      <c r="H4" s="91" t="s">
        <v>19</v>
      </c>
      <c r="I4" s="91" t="s">
        <v>299</v>
      </c>
      <c r="J4" s="141" t="s">
        <v>122</v>
      </c>
    </row>
    <row r="5" spans="1:10" ht="16.5" customHeight="1">
      <c r="A5" s="142" t="s">
        <v>91</v>
      </c>
      <c r="B5" s="100" t="s">
        <v>340</v>
      </c>
      <c r="C5" s="86">
        <v>500</v>
      </c>
      <c r="D5" s="94"/>
      <c r="E5" s="94"/>
      <c r="F5" s="95">
        <f>SUM(C5:E5)</f>
        <v>500</v>
      </c>
      <c r="G5" s="86">
        <v>64</v>
      </c>
      <c r="H5" s="94"/>
      <c r="I5" s="94"/>
      <c r="J5" s="143">
        <f>SUM(G5:I5)</f>
        <v>64</v>
      </c>
    </row>
    <row r="6" spans="1:10" ht="16.5" customHeight="1">
      <c r="A6" s="142" t="s">
        <v>92</v>
      </c>
      <c r="B6" s="93" t="s">
        <v>383</v>
      </c>
      <c r="C6" s="86"/>
      <c r="D6" s="94"/>
      <c r="E6" s="94">
        <v>1855</v>
      </c>
      <c r="F6" s="95">
        <f>SUM(C6:E6)</f>
        <v>1855</v>
      </c>
      <c r="G6" s="86"/>
      <c r="H6" s="94"/>
      <c r="I6" s="94">
        <v>925</v>
      </c>
      <c r="J6" s="143">
        <f>SUM(G6:I6)</f>
        <v>925</v>
      </c>
    </row>
    <row r="7" spans="1:10" ht="16.5" customHeight="1">
      <c r="A7" s="142" t="s">
        <v>93</v>
      </c>
      <c r="B7" s="100" t="s">
        <v>366</v>
      </c>
      <c r="C7" s="86"/>
      <c r="D7" s="94"/>
      <c r="E7" s="94">
        <v>1000</v>
      </c>
      <c r="F7" s="95">
        <f>SUM(C7:E7)</f>
        <v>1000</v>
      </c>
      <c r="G7" s="86"/>
      <c r="H7" s="94"/>
      <c r="I7" s="94">
        <v>1000</v>
      </c>
      <c r="J7" s="143">
        <f>SUM(G7:I7)</f>
        <v>1000</v>
      </c>
    </row>
    <row r="8" spans="1:10" ht="16.5" customHeight="1">
      <c r="A8" s="142" t="s">
        <v>94</v>
      </c>
      <c r="B8" s="93" t="s">
        <v>367</v>
      </c>
      <c r="C8" s="86"/>
      <c r="D8" s="94"/>
      <c r="E8" s="94">
        <v>120</v>
      </c>
      <c r="F8" s="95">
        <f>SUM(C8:E8)</f>
        <v>120</v>
      </c>
      <c r="G8" s="86"/>
      <c r="H8" s="94"/>
      <c r="I8" s="94">
        <v>0</v>
      </c>
      <c r="J8" s="143">
        <f>SUM(G8:I8)</f>
        <v>0</v>
      </c>
    </row>
    <row r="9" spans="1:10" ht="16.5" customHeight="1">
      <c r="A9" s="142" t="s">
        <v>95</v>
      </c>
      <c r="B9" s="93" t="s">
        <v>368</v>
      </c>
      <c r="C9" s="86"/>
      <c r="D9" s="94"/>
      <c r="E9" s="94">
        <v>1000</v>
      </c>
      <c r="F9" s="95">
        <f aca="true" t="shared" si="0" ref="F9:F17">SUM(C9:E9)</f>
        <v>1000</v>
      </c>
      <c r="G9" s="86"/>
      <c r="H9" s="94"/>
      <c r="I9" s="94">
        <v>0</v>
      </c>
      <c r="J9" s="143">
        <f aca="true" t="shared" si="1" ref="J9:J17">SUM(G9:I9)</f>
        <v>0</v>
      </c>
    </row>
    <row r="10" spans="1:10" ht="16.5" customHeight="1">
      <c r="A10" s="142" t="s">
        <v>96</v>
      </c>
      <c r="B10" s="93" t="s">
        <v>369</v>
      </c>
      <c r="C10" s="86" t="s">
        <v>337</v>
      </c>
      <c r="D10" s="94">
        <v>0</v>
      </c>
      <c r="E10" s="94"/>
      <c r="F10" s="95">
        <f t="shared" si="0"/>
        <v>0</v>
      </c>
      <c r="G10" s="86"/>
      <c r="H10" s="94">
        <v>199</v>
      </c>
      <c r="I10" s="94"/>
      <c r="J10" s="143">
        <f t="shared" si="1"/>
        <v>199</v>
      </c>
    </row>
    <row r="11" spans="1:10" ht="16.5" customHeight="1">
      <c r="A11" s="142" t="s">
        <v>97</v>
      </c>
      <c r="B11" s="93" t="s">
        <v>370</v>
      </c>
      <c r="C11" s="86"/>
      <c r="D11" s="94"/>
      <c r="E11" s="94">
        <v>80</v>
      </c>
      <c r="F11" s="95">
        <f t="shared" si="0"/>
        <v>80</v>
      </c>
      <c r="G11" s="86"/>
      <c r="H11" s="94"/>
      <c r="I11" s="94">
        <v>80</v>
      </c>
      <c r="J11" s="143">
        <f t="shared" si="1"/>
        <v>80</v>
      </c>
    </row>
    <row r="12" spans="1:10" ht="16.5" customHeight="1">
      <c r="A12" s="142" t="s">
        <v>99</v>
      </c>
      <c r="B12" s="93" t="s">
        <v>372</v>
      </c>
      <c r="C12" s="86"/>
      <c r="D12" s="94"/>
      <c r="E12" s="94">
        <v>125</v>
      </c>
      <c r="F12" s="95">
        <f t="shared" si="0"/>
        <v>125</v>
      </c>
      <c r="G12" s="86"/>
      <c r="H12" s="94"/>
      <c r="I12" s="94">
        <v>125</v>
      </c>
      <c r="J12" s="143">
        <f t="shared" si="1"/>
        <v>125</v>
      </c>
    </row>
    <row r="13" spans="1:10" ht="16.5" customHeight="1">
      <c r="A13" s="142" t="s">
        <v>100</v>
      </c>
      <c r="B13" s="93" t="s">
        <v>373</v>
      </c>
      <c r="C13" s="86"/>
      <c r="D13" s="94"/>
      <c r="E13" s="94">
        <v>80</v>
      </c>
      <c r="F13" s="95">
        <f t="shared" si="0"/>
        <v>80</v>
      </c>
      <c r="G13" s="86"/>
      <c r="H13" s="94"/>
      <c r="I13" s="94">
        <v>80</v>
      </c>
      <c r="J13" s="143">
        <f t="shared" si="1"/>
        <v>80</v>
      </c>
    </row>
    <row r="14" spans="1:10" ht="16.5" customHeight="1">
      <c r="A14" s="142" t="s">
        <v>101</v>
      </c>
      <c r="B14" s="93" t="s">
        <v>375</v>
      </c>
      <c r="C14" s="86"/>
      <c r="D14" s="94"/>
      <c r="E14" s="94">
        <v>500</v>
      </c>
      <c r="F14" s="95">
        <f t="shared" si="0"/>
        <v>500</v>
      </c>
      <c r="G14" s="86"/>
      <c r="H14" s="94"/>
      <c r="I14" s="94">
        <v>500</v>
      </c>
      <c r="J14" s="143">
        <f t="shared" si="1"/>
        <v>500</v>
      </c>
    </row>
    <row r="15" spans="1:10" ht="16.5" customHeight="1">
      <c r="A15" s="142" t="s">
        <v>102</v>
      </c>
      <c r="B15" s="93" t="s">
        <v>374</v>
      </c>
      <c r="C15" s="86"/>
      <c r="D15" s="94"/>
      <c r="E15" s="94">
        <v>200</v>
      </c>
      <c r="F15" s="95">
        <f t="shared" si="0"/>
        <v>200</v>
      </c>
      <c r="G15" s="86"/>
      <c r="H15" s="94"/>
      <c r="I15" s="94">
        <v>200</v>
      </c>
      <c r="J15" s="143">
        <f t="shared" si="1"/>
        <v>200</v>
      </c>
    </row>
    <row r="16" spans="1:10" ht="16.5" customHeight="1">
      <c r="A16" s="142" t="s">
        <v>103</v>
      </c>
      <c r="B16" s="93" t="s">
        <v>376</v>
      </c>
      <c r="C16" s="86"/>
      <c r="D16" s="94"/>
      <c r="E16" s="94">
        <v>180</v>
      </c>
      <c r="F16" s="95">
        <f t="shared" si="0"/>
        <v>180</v>
      </c>
      <c r="G16" s="86"/>
      <c r="H16" s="94"/>
      <c r="I16" s="94">
        <v>180</v>
      </c>
      <c r="J16" s="143">
        <f t="shared" si="1"/>
        <v>180</v>
      </c>
    </row>
    <row r="17" spans="1:10" ht="16.5" customHeight="1">
      <c r="A17" s="142" t="s">
        <v>104</v>
      </c>
      <c r="B17" s="93" t="s">
        <v>377</v>
      </c>
      <c r="C17" s="86"/>
      <c r="D17" s="94"/>
      <c r="E17" s="94">
        <v>1300</v>
      </c>
      <c r="F17" s="95">
        <f t="shared" si="0"/>
        <v>1300</v>
      </c>
      <c r="G17" s="86"/>
      <c r="H17" s="94"/>
      <c r="I17" s="94">
        <v>1200</v>
      </c>
      <c r="J17" s="143">
        <f t="shared" si="1"/>
        <v>1200</v>
      </c>
    </row>
    <row r="18" spans="1:10" ht="16.5" customHeight="1">
      <c r="A18" s="142" t="s">
        <v>105</v>
      </c>
      <c r="B18" s="93" t="s">
        <v>371</v>
      </c>
      <c r="C18" s="86"/>
      <c r="D18" s="94"/>
      <c r="E18" s="94">
        <v>150</v>
      </c>
      <c r="F18" s="95">
        <f aca="true" t="shared" si="2" ref="F18:F23">SUM(C18:E18)</f>
        <v>150</v>
      </c>
      <c r="G18" s="86"/>
      <c r="H18" s="94"/>
      <c r="I18" s="94">
        <v>150</v>
      </c>
      <c r="J18" s="143">
        <f aca="true" t="shared" si="3" ref="J18:J23">SUM(G18:I18)</f>
        <v>150</v>
      </c>
    </row>
    <row r="19" spans="1:10" ht="16.5" customHeight="1">
      <c r="A19" s="147" t="s">
        <v>106</v>
      </c>
      <c r="B19" s="100" t="s">
        <v>385</v>
      </c>
      <c r="C19" s="86">
        <v>8265</v>
      </c>
      <c r="D19" s="94"/>
      <c r="E19" s="94">
        <v>3542</v>
      </c>
      <c r="F19" s="95">
        <f t="shared" si="2"/>
        <v>11807</v>
      </c>
      <c r="G19" s="86">
        <v>3217</v>
      </c>
      <c r="H19" s="94"/>
      <c r="I19" s="94">
        <v>1916</v>
      </c>
      <c r="J19" s="143">
        <f t="shared" si="3"/>
        <v>5133</v>
      </c>
    </row>
    <row r="20" spans="1:10" ht="16.5" customHeight="1">
      <c r="A20" s="147" t="s">
        <v>107</v>
      </c>
      <c r="B20" s="100" t="s">
        <v>384</v>
      </c>
      <c r="C20" s="86">
        <v>3297</v>
      </c>
      <c r="D20" s="94"/>
      <c r="E20" s="98"/>
      <c r="F20" s="99">
        <f t="shared" si="2"/>
        <v>3297</v>
      </c>
      <c r="G20" s="86">
        <v>8345</v>
      </c>
      <c r="H20" s="94"/>
      <c r="I20" s="98" t="s">
        <v>337</v>
      </c>
      <c r="J20" s="143">
        <f t="shared" si="3"/>
        <v>8345</v>
      </c>
    </row>
    <row r="21" spans="1:10" ht="16.5" customHeight="1">
      <c r="A21" s="147" t="s">
        <v>108</v>
      </c>
      <c r="B21" s="96" t="s">
        <v>365</v>
      </c>
      <c r="C21" s="94">
        <v>0</v>
      </c>
      <c r="D21" s="98"/>
      <c r="E21" s="98"/>
      <c r="F21" s="99">
        <f t="shared" si="2"/>
        <v>0</v>
      </c>
      <c r="G21" s="94">
        <v>160</v>
      </c>
      <c r="H21" s="98"/>
      <c r="I21" s="98"/>
      <c r="J21" s="143">
        <f t="shared" si="3"/>
        <v>160</v>
      </c>
    </row>
    <row r="22" spans="1:10" ht="16.5" customHeight="1">
      <c r="A22" s="147" t="s">
        <v>109</v>
      </c>
      <c r="B22" s="148" t="s">
        <v>381</v>
      </c>
      <c r="C22" s="149"/>
      <c r="D22" s="150"/>
      <c r="E22" s="150">
        <v>2452</v>
      </c>
      <c r="F22" s="99">
        <f t="shared" si="2"/>
        <v>2452</v>
      </c>
      <c r="G22" s="149"/>
      <c r="H22" s="150"/>
      <c r="I22" s="150"/>
      <c r="J22" s="143">
        <f t="shared" si="3"/>
        <v>0</v>
      </c>
    </row>
    <row r="23" spans="1:10" ht="16.5" customHeight="1">
      <c r="A23" s="147">
        <v>19</v>
      </c>
      <c r="B23" s="148" t="s">
        <v>382</v>
      </c>
      <c r="C23" s="149"/>
      <c r="D23" s="150"/>
      <c r="E23" s="150">
        <v>200</v>
      </c>
      <c r="F23" s="99">
        <f t="shared" si="2"/>
        <v>200</v>
      </c>
      <c r="G23" s="149"/>
      <c r="H23" s="150"/>
      <c r="I23" s="150"/>
      <c r="J23" s="143">
        <f t="shared" si="3"/>
        <v>0</v>
      </c>
    </row>
    <row r="24" spans="1:10" s="97" customFormat="1" ht="16.5" customHeight="1" thickBot="1">
      <c r="A24" s="144" t="s">
        <v>21</v>
      </c>
      <c r="B24" s="145" t="s">
        <v>22</v>
      </c>
      <c r="C24" s="146">
        <f>SUM(C5:C23)</f>
        <v>12062</v>
      </c>
      <c r="D24" s="146">
        <f aca="true" t="shared" si="4" ref="D24:J24">SUM(D5:D23)</f>
        <v>0</v>
      </c>
      <c r="E24" s="146">
        <f t="shared" si="4"/>
        <v>12784</v>
      </c>
      <c r="F24" s="146">
        <f t="shared" si="4"/>
        <v>24846</v>
      </c>
      <c r="G24" s="146">
        <f t="shared" si="4"/>
        <v>11786</v>
      </c>
      <c r="H24" s="146">
        <f t="shared" si="4"/>
        <v>199</v>
      </c>
      <c r="I24" s="146">
        <f t="shared" si="4"/>
        <v>6356</v>
      </c>
      <c r="J24" s="146">
        <f t="shared" si="4"/>
        <v>18341</v>
      </c>
    </row>
    <row r="25" spans="3:6" ht="12.75">
      <c r="C25" s="84"/>
      <c r="D25" s="84"/>
      <c r="E25" s="84"/>
      <c r="F25" s="84"/>
    </row>
    <row r="26" spans="2:6" ht="12.75">
      <c r="B26" s="85" t="s">
        <v>379</v>
      </c>
      <c r="C26" s="84">
        <v>3242</v>
      </c>
      <c r="D26" s="84"/>
      <c r="E26" s="84"/>
      <c r="F26" s="84"/>
    </row>
    <row r="27" spans="2:6" ht="12.75">
      <c r="B27" s="85" t="s">
        <v>380</v>
      </c>
      <c r="C27" s="84">
        <v>5103</v>
      </c>
      <c r="D27" s="84"/>
      <c r="E27" s="84"/>
      <c r="F27" s="84" t="s">
        <v>378</v>
      </c>
    </row>
    <row r="28" spans="3:6" ht="12.75">
      <c r="C28" s="84"/>
      <c r="D28" s="84"/>
      <c r="E28" s="84"/>
      <c r="F28" s="84"/>
    </row>
    <row r="29" spans="3:6" ht="12.75">
      <c r="C29" s="84"/>
      <c r="D29" s="84"/>
      <c r="E29" s="84"/>
      <c r="F29" s="84"/>
    </row>
  </sheetData>
  <mergeCells count="2">
    <mergeCell ref="C3:F3"/>
    <mergeCell ref="G3:J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&amp;R2 sz. melléklet a ..../2013. (....)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8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2" sqref="I52"/>
    </sheetView>
  </sheetViews>
  <sheetFormatPr defaultColWidth="9.00390625" defaultRowHeight="12.75"/>
  <cols>
    <col min="1" max="1" width="7.875" style="103" customWidth="1"/>
    <col min="2" max="2" width="7.875" style="119" customWidth="1"/>
    <col min="3" max="3" width="54.00390625" style="103" customWidth="1"/>
    <col min="4" max="4" width="14.125" style="103" customWidth="1"/>
    <col min="5" max="5" width="10.625" style="104" customWidth="1"/>
    <col min="6" max="16384" width="10.625" style="103" customWidth="1"/>
  </cols>
  <sheetData>
    <row r="1" spans="1:2" ht="15.75">
      <c r="A1" s="101" t="s">
        <v>338</v>
      </c>
      <c r="B1" s="102"/>
    </row>
    <row r="2" ht="12.75" customHeight="1">
      <c r="B2" s="103"/>
    </row>
    <row r="3" spans="1:6" s="105" customFormat="1" ht="12.75" customHeight="1">
      <c r="A3" s="164" t="s">
        <v>24</v>
      </c>
      <c r="B3" s="164"/>
      <c r="C3" s="163" t="s">
        <v>128</v>
      </c>
      <c r="D3" s="160" t="s">
        <v>343</v>
      </c>
      <c r="E3" s="160" t="s">
        <v>351</v>
      </c>
      <c r="F3" s="160" t="s">
        <v>352</v>
      </c>
    </row>
    <row r="4" spans="1:6" s="105" customFormat="1" ht="12.75" customHeight="1">
      <c r="A4" s="164"/>
      <c r="B4" s="164"/>
      <c r="C4" s="163"/>
      <c r="D4" s="161"/>
      <c r="E4" s="161"/>
      <c r="F4" s="161"/>
    </row>
    <row r="5" spans="1:6" s="105" customFormat="1" ht="25.5" customHeight="1">
      <c r="A5" s="164"/>
      <c r="B5" s="164"/>
      <c r="C5" s="163"/>
      <c r="D5" s="161"/>
      <c r="E5" s="161"/>
      <c r="F5" s="161"/>
    </row>
    <row r="6" spans="1:6" s="105" customFormat="1" ht="12" customHeight="1">
      <c r="A6" s="164"/>
      <c r="B6" s="164"/>
      <c r="C6" s="163"/>
      <c r="D6" s="162"/>
      <c r="E6" s="162"/>
      <c r="F6" s="162"/>
    </row>
    <row r="7" spans="1:6" s="109" customFormat="1" ht="15.75" customHeight="1">
      <c r="A7" s="106" t="s">
        <v>21</v>
      </c>
      <c r="B7" s="121"/>
      <c r="C7" s="107" t="s">
        <v>129</v>
      </c>
      <c r="D7" s="108">
        <f>SUM(D8,D16,D20,D23,D27,D28)</f>
        <v>10761</v>
      </c>
      <c r="E7" s="108">
        <f>SUM(E8,E16,E20,E23,E27,E28)</f>
        <v>35232</v>
      </c>
      <c r="F7" s="108">
        <f>SUM(F8,F16,F20,F23,F27,F28)</f>
        <v>12727</v>
      </c>
    </row>
    <row r="8" spans="1:6" ht="15.75" customHeight="1">
      <c r="A8" s="110"/>
      <c r="B8" s="122" t="s">
        <v>91</v>
      </c>
      <c r="C8" s="107" t="s">
        <v>25</v>
      </c>
      <c r="D8" s="111">
        <f>SUM(D9:D15)</f>
        <v>8308</v>
      </c>
      <c r="E8" s="111">
        <f>SUM(E9:E15)</f>
        <v>32779</v>
      </c>
      <c r="F8" s="111">
        <f>SUM(F9:F15)</f>
        <v>11718</v>
      </c>
    </row>
    <row r="9" spans="1:6" ht="15.75" customHeight="1">
      <c r="A9" s="110"/>
      <c r="B9" s="122" t="s">
        <v>0</v>
      </c>
      <c r="C9" s="112" t="s">
        <v>26</v>
      </c>
      <c r="D9" s="113">
        <v>3720</v>
      </c>
      <c r="E9" s="113">
        <v>3720</v>
      </c>
      <c r="F9" s="113">
        <v>1860</v>
      </c>
    </row>
    <row r="10" spans="1:6" ht="15.75" customHeight="1">
      <c r="A10" s="110"/>
      <c r="B10" s="122" t="s">
        <v>1</v>
      </c>
      <c r="C10" s="112" t="s">
        <v>27</v>
      </c>
      <c r="D10" s="113">
        <v>1464</v>
      </c>
      <c r="E10" s="113">
        <v>1464</v>
      </c>
      <c r="F10" s="113">
        <v>702</v>
      </c>
    </row>
    <row r="11" spans="1:6" ht="15.75" customHeight="1">
      <c r="A11" s="110"/>
      <c r="B11" s="122" t="s">
        <v>2</v>
      </c>
      <c r="C11" s="112" t="s">
        <v>28</v>
      </c>
      <c r="D11" s="113">
        <v>0</v>
      </c>
      <c r="E11" s="113">
        <v>0</v>
      </c>
      <c r="F11" s="113">
        <v>0</v>
      </c>
    </row>
    <row r="12" spans="1:6" ht="15.75" customHeight="1">
      <c r="A12" s="110"/>
      <c r="B12" s="122" t="s">
        <v>3</v>
      </c>
      <c r="C12" s="114" t="s">
        <v>342</v>
      </c>
      <c r="D12" s="113">
        <v>2962</v>
      </c>
      <c r="E12" s="113">
        <v>27433</v>
      </c>
      <c r="F12" s="113">
        <v>9079</v>
      </c>
    </row>
    <row r="13" spans="1:6" ht="15.75" customHeight="1">
      <c r="A13" s="110"/>
      <c r="B13" s="122" t="s">
        <v>165</v>
      </c>
      <c r="C13" s="112" t="s">
        <v>337</v>
      </c>
      <c r="D13" s="113">
        <v>0</v>
      </c>
      <c r="E13" s="113">
        <v>0</v>
      </c>
      <c r="F13" s="113">
        <v>0</v>
      </c>
    </row>
    <row r="14" spans="1:6" ht="15.75" customHeight="1">
      <c r="A14" s="110"/>
      <c r="B14" s="122" t="s">
        <v>4</v>
      </c>
      <c r="C14" s="112" t="s">
        <v>29</v>
      </c>
      <c r="D14" s="113">
        <v>0</v>
      </c>
      <c r="E14" s="113">
        <v>0</v>
      </c>
      <c r="F14" s="113">
        <v>0</v>
      </c>
    </row>
    <row r="15" spans="1:6" ht="15.75" customHeight="1">
      <c r="A15" s="110"/>
      <c r="B15" s="122" t="s">
        <v>5</v>
      </c>
      <c r="C15" s="112" t="s">
        <v>341</v>
      </c>
      <c r="D15" s="113">
        <v>162</v>
      </c>
      <c r="E15" s="113">
        <v>162</v>
      </c>
      <c r="F15" s="113">
        <v>77</v>
      </c>
    </row>
    <row r="16" spans="1:8" ht="15.75" customHeight="1">
      <c r="A16" s="110"/>
      <c r="B16" s="122" t="s">
        <v>92</v>
      </c>
      <c r="C16" s="107" t="s">
        <v>30</v>
      </c>
      <c r="D16" s="111">
        <f>SUM(D17:D19)</f>
        <v>29</v>
      </c>
      <c r="E16" s="111">
        <f>SUM(E17:E19)</f>
        <v>29</v>
      </c>
      <c r="F16" s="111">
        <v>0</v>
      </c>
      <c r="H16" s="103" t="s">
        <v>337</v>
      </c>
    </row>
    <row r="17" spans="1:6" ht="15.75" customHeight="1">
      <c r="A17" s="110"/>
      <c r="B17" s="122" t="s">
        <v>6</v>
      </c>
      <c r="C17" s="112" t="s">
        <v>31</v>
      </c>
      <c r="D17" s="113"/>
      <c r="E17" s="113"/>
      <c r="F17" s="113"/>
    </row>
    <row r="18" spans="1:6" ht="15.75" customHeight="1">
      <c r="A18" s="110"/>
      <c r="B18" s="122" t="s">
        <v>7</v>
      </c>
      <c r="C18" s="112" t="s">
        <v>32</v>
      </c>
      <c r="D18" s="113"/>
      <c r="E18" s="113"/>
      <c r="F18" s="113"/>
    </row>
    <row r="19" spans="1:6" ht="15.75" customHeight="1">
      <c r="A19" s="110"/>
      <c r="B19" s="122" t="s">
        <v>8</v>
      </c>
      <c r="C19" s="112" t="s">
        <v>33</v>
      </c>
      <c r="D19" s="113">
        <v>29</v>
      </c>
      <c r="E19" s="113">
        <v>29</v>
      </c>
      <c r="F19" s="113">
        <v>29</v>
      </c>
    </row>
    <row r="20" spans="1:6" ht="15.75" customHeight="1">
      <c r="A20" s="110"/>
      <c r="B20" s="122" t="s">
        <v>93</v>
      </c>
      <c r="C20" s="107" t="s">
        <v>34</v>
      </c>
      <c r="D20" s="111">
        <f>SUM(D21:D22)</f>
        <v>0</v>
      </c>
      <c r="E20" s="111">
        <f>SUM(E21:E22)</f>
        <v>0</v>
      </c>
      <c r="F20" s="111">
        <f>SUM(F21:F22)</f>
        <v>94</v>
      </c>
    </row>
    <row r="21" spans="1:6" ht="15.75" customHeight="1">
      <c r="A21" s="110"/>
      <c r="B21" s="122" t="s">
        <v>9</v>
      </c>
      <c r="C21" s="112" t="s">
        <v>353</v>
      </c>
      <c r="D21" s="113"/>
      <c r="E21" s="113"/>
      <c r="F21" s="113">
        <v>94</v>
      </c>
    </row>
    <row r="22" spans="1:6" ht="15.75" customHeight="1">
      <c r="A22" s="110"/>
      <c r="B22" s="122" t="s">
        <v>10</v>
      </c>
      <c r="C22" s="112" t="s">
        <v>35</v>
      </c>
      <c r="D22" s="113"/>
      <c r="E22" s="113"/>
      <c r="F22" s="113"/>
    </row>
    <row r="23" spans="1:6" ht="27.75" customHeight="1">
      <c r="A23" s="110"/>
      <c r="B23" s="122" t="s">
        <v>94</v>
      </c>
      <c r="C23" s="115" t="s">
        <v>36</v>
      </c>
      <c r="D23" s="111">
        <f>SUM(D24:D26)</f>
        <v>1333</v>
      </c>
      <c r="E23" s="111">
        <f>SUM(E24:E26)</f>
        <v>1333</v>
      </c>
      <c r="F23" s="111">
        <f>SUM(F24:F26)</f>
        <v>523</v>
      </c>
    </row>
    <row r="24" spans="1:6" ht="15.75" customHeight="1">
      <c r="A24" s="110"/>
      <c r="B24" s="122" t="s">
        <v>11</v>
      </c>
      <c r="C24" s="112" t="s">
        <v>37</v>
      </c>
      <c r="D24" s="113">
        <v>147</v>
      </c>
      <c r="E24" s="113">
        <v>147</v>
      </c>
      <c r="F24" s="113">
        <v>0</v>
      </c>
    </row>
    <row r="25" spans="1:6" ht="15.75" customHeight="1">
      <c r="A25" s="110"/>
      <c r="B25" s="122" t="s">
        <v>12</v>
      </c>
      <c r="C25" s="112" t="s">
        <v>38</v>
      </c>
      <c r="D25" s="113">
        <v>216</v>
      </c>
      <c r="E25" s="113">
        <v>216</v>
      </c>
      <c r="F25" s="113">
        <v>48</v>
      </c>
    </row>
    <row r="26" spans="1:6" ht="15.75" customHeight="1">
      <c r="A26" s="110"/>
      <c r="B26" s="122" t="s">
        <v>13</v>
      </c>
      <c r="C26" s="112" t="s">
        <v>39</v>
      </c>
      <c r="D26" s="113">
        <v>970</v>
      </c>
      <c r="E26" s="113">
        <v>970</v>
      </c>
      <c r="F26" s="113">
        <v>475</v>
      </c>
    </row>
    <row r="27" spans="1:6" ht="15.75" customHeight="1">
      <c r="A27" s="110"/>
      <c r="B27" s="122" t="s">
        <v>95</v>
      </c>
      <c r="C27" s="107" t="s">
        <v>40</v>
      </c>
      <c r="D27" s="113"/>
      <c r="E27" s="113"/>
      <c r="F27" s="113"/>
    </row>
    <row r="28" spans="1:6" ht="15.75" customHeight="1">
      <c r="A28" s="110"/>
      <c r="B28" s="122" t="s">
        <v>96</v>
      </c>
      <c r="C28" s="107" t="s">
        <v>41</v>
      </c>
      <c r="D28" s="111">
        <f>SUM(D29:D32)</f>
        <v>1091</v>
      </c>
      <c r="E28" s="111">
        <f>SUM(E29:E32)</f>
        <v>1091</v>
      </c>
      <c r="F28" s="111">
        <f>SUM(F29:F32)</f>
        <v>392</v>
      </c>
    </row>
    <row r="29" spans="1:6" ht="15.75" customHeight="1">
      <c r="A29" s="110"/>
      <c r="B29" s="122" t="s">
        <v>14</v>
      </c>
      <c r="C29" s="112" t="s">
        <v>42</v>
      </c>
      <c r="D29" s="113">
        <v>13</v>
      </c>
      <c r="E29" s="113">
        <v>13</v>
      </c>
      <c r="F29" s="113">
        <v>0</v>
      </c>
    </row>
    <row r="30" spans="1:6" ht="26.25" customHeight="1">
      <c r="A30" s="110"/>
      <c r="B30" s="122" t="s">
        <v>15</v>
      </c>
      <c r="C30" s="116" t="s">
        <v>43</v>
      </c>
      <c r="D30" s="113">
        <v>1078</v>
      </c>
      <c r="E30" s="113">
        <v>1078</v>
      </c>
      <c r="F30" s="113">
        <v>392</v>
      </c>
    </row>
    <row r="31" spans="1:6" ht="15.75" customHeight="1">
      <c r="A31" s="110"/>
      <c r="B31" s="122" t="s">
        <v>16</v>
      </c>
      <c r="C31" s="112" t="s">
        <v>44</v>
      </c>
      <c r="D31" s="113"/>
      <c r="E31" s="113"/>
      <c r="F31" s="113"/>
    </row>
    <row r="32" spans="1:6" ht="15.75" customHeight="1">
      <c r="A32" s="110"/>
      <c r="B32" s="122" t="s">
        <v>17</v>
      </c>
      <c r="C32" s="117" t="s">
        <v>45</v>
      </c>
      <c r="D32" s="113"/>
      <c r="E32" s="113"/>
      <c r="F32" s="113"/>
    </row>
    <row r="33" spans="1:6" s="109" customFormat="1" ht="15.75" customHeight="1">
      <c r="A33" s="106" t="s">
        <v>23</v>
      </c>
      <c r="B33" s="121"/>
      <c r="C33" s="107" t="s">
        <v>46</v>
      </c>
      <c r="D33" s="108">
        <f>SUM(D34:D40)</f>
        <v>2502</v>
      </c>
      <c r="E33" s="108">
        <f>SUM(E34:E40)</f>
        <v>5805</v>
      </c>
      <c r="F33" s="108">
        <f>SUM(F34:F40)</f>
        <v>2366</v>
      </c>
    </row>
    <row r="34" spans="1:7" ht="15.75" customHeight="1">
      <c r="A34" s="110"/>
      <c r="B34" s="122"/>
      <c r="C34" s="107" t="s">
        <v>47</v>
      </c>
      <c r="D34" s="113">
        <v>2502</v>
      </c>
      <c r="E34" s="113">
        <v>5805</v>
      </c>
      <c r="F34" s="113">
        <v>2366</v>
      </c>
      <c r="G34" s="104"/>
    </row>
    <row r="35" spans="1:7" ht="15.75" customHeight="1">
      <c r="A35" s="110"/>
      <c r="B35" s="122" t="s">
        <v>91</v>
      </c>
      <c r="C35" s="112" t="s">
        <v>48</v>
      </c>
      <c r="D35" s="113">
        <v>0</v>
      </c>
      <c r="E35" s="113">
        <v>0</v>
      </c>
      <c r="F35" s="113">
        <v>0</v>
      </c>
      <c r="G35" s="104"/>
    </row>
    <row r="36" spans="1:7" ht="15.75" customHeight="1">
      <c r="A36" s="110"/>
      <c r="B36" s="122" t="s">
        <v>92</v>
      </c>
      <c r="C36" s="112" t="s">
        <v>49</v>
      </c>
      <c r="D36" s="113">
        <v>0</v>
      </c>
      <c r="E36" s="113">
        <v>0</v>
      </c>
      <c r="F36" s="113">
        <v>0</v>
      </c>
      <c r="G36" s="104"/>
    </row>
    <row r="37" spans="1:7" ht="15.75" customHeight="1">
      <c r="A37" s="110"/>
      <c r="B37" s="122" t="s">
        <v>93</v>
      </c>
      <c r="C37" s="112" t="s">
        <v>50</v>
      </c>
      <c r="D37" s="113">
        <v>0</v>
      </c>
      <c r="E37" s="113">
        <v>0</v>
      </c>
      <c r="F37" s="113">
        <v>0</v>
      </c>
      <c r="G37" s="104"/>
    </row>
    <row r="38" spans="1:7" ht="15.75" customHeight="1">
      <c r="A38" s="110"/>
      <c r="B38" s="122" t="s">
        <v>94</v>
      </c>
      <c r="C38" s="112" t="s">
        <v>51</v>
      </c>
      <c r="D38" s="113">
        <v>0</v>
      </c>
      <c r="E38" s="113">
        <v>0</v>
      </c>
      <c r="F38" s="113">
        <v>0</v>
      </c>
      <c r="G38" s="104"/>
    </row>
    <row r="39" spans="1:6" ht="15.75" customHeight="1">
      <c r="A39" s="110"/>
      <c r="B39" s="122" t="s">
        <v>95</v>
      </c>
      <c r="C39" s="112" t="s">
        <v>52</v>
      </c>
      <c r="D39" s="113">
        <v>0</v>
      </c>
      <c r="E39" s="113">
        <v>0</v>
      </c>
      <c r="F39" s="113">
        <v>0</v>
      </c>
    </row>
    <row r="40" spans="1:6" ht="15.75" customHeight="1">
      <c r="A40" s="110"/>
      <c r="B40" s="122" t="s">
        <v>96</v>
      </c>
      <c r="C40" s="112" t="s">
        <v>53</v>
      </c>
      <c r="D40" s="113">
        <v>0</v>
      </c>
      <c r="E40" s="113">
        <v>0</v>
      </c>
      <c r="F40" s="113">
        <v>0</v>
      </c>
    </row>
    <row r="41" spans="1:6" s="109" customFormat="1" ht="15.75" customHeight="1">
      <c r="A41" s="106" t="s">
        <v>54</v>
      </c>
      <c r="B41" s="121"/>
      <c r="C41" s="107" t="s">
        <v>55</v>
      </c>
      <c r="D41" s="108">
        <v>18762</v>
      </c>
      <c r="E41" s="108">
        <v>18762</v>
      </c>
      <c r="F41" s="108">
        <v>7492</v>
      </c>
    </row>
    <row r="42" spans="1:6" s="109" customFormat="1" ht="15.75" customHeight="1">
      <c r="A42" s="106" t="s">
        <v>56</v>
      </c>
      <c r="B42" s="121"/>
      <c r="C42" s="107" t="s">
        <v>130</v>
      </c>
      <c r="D42" s="108">
        <f>SUM(D64:D80)+D51+D63</f>
        <v>9647</v>
      </c>
      <c r="E42" s="108">
        <f>SUM(E64:E80)+E51+E63</f>
        <v>14253</v>
      </c>
      <c r="F42" s="108">
        <f>SUM(F64:F80)+F51+F63</f>
        <v>8122</v>
      </c>
    </row>
    <row r="43" spans="1:6" ht="15.75" customHeight="1">
      <c r="A43" s="110"/>
      <c r="B43" s="122" t="s">
        <v>91</v>
      </c>
      <c r="C43" s="112" t="s">
        <v>57</v>
      </c>
      <c r="D43" s="113">
        <v>50</v>
      </c>
      <c r="E43" s="113">
        <v>50</v>
      </c>
      <c r="F43" s="113">
        <v>142</v>
      </c>
    </row>
    <row r="44" spans="1:6" ht="15.75" customHeight="1">
      <c r="A44" s="110"/>
      <c r="B44" s="122" t="s">
        <v>92</v>
      </c>
      <c r="C44" s="112" t="s">
        <v>58</v>
      </c>
      <c r="D44" s="113">
        <v>30</v>
      </c>
      <c r="E44" s="113">
        <v>30</v>
      </c>
      <c r="F44" s="113">
        <v>15</v>
      </c>
    </row>
    <row r="45" spans="1:6" ht="15.75" customHeight="1">
      <c r="A45" s="110"/>
      <c r="B45" s="122" t="s">
        <v>93</v>
      </c>
      <c r="C45" s="112" t="s">
        <v>59</v>
      </c>
      <c r="D45" s="113">
        <v>300</v>
      </c>
      <c r="E45" s="113">
        <v>1213</v>
      </c>
      <c r="F45" s="113">
        <v>408</v>
      </c>
    </row>
    <row r="46" spans="1:6" ht="15.75" customHeight="1">
      <c r="A46" s="110"/>
      <c r="B46" s="122" t="s">
        <v>94</v>
      </c>
      <c r="C46" s="112" t="s">
        <v>60</v>
      </c>
      <c r="D46" s="113">
        <v>100</v>
      </c>
      <c r="E46" s="113">
        <v>425</v>
      </c>
      <c r="F46" s="113">
        <v>186</v>
      </c>
    </row>
    <row r="47" spans="1:6" ht="15.75" customHeight="1">
      <c r="A47" s="110"/>
      <c r="B47" s="122" t="s">
        <v>95</v>
      </c>
      <c r="C47" s="112" t="s">
        <v>356</v>
      </c>
      <c r="D47" s="113">
        <v>0</v>
      </c>
      <c r="E47" s="113">
        <v>619</v>
      </c>
      <c r="F47" s="113">
        <v>6</v>
      </c>
    </row>
    <row r="48" spans="1:6" ht="15.75" customHeight="1">
      <c r="A48" s="110"/>
      <c r="B48" s="122" t="s">
        <v>96</v>
      </c>
      <c r="C48" s="112" t="s">
        <v>61</v>
      </c>
      <c r="D48" s="113">
        <v>10</v>
      </c>
      <c r="E48" s="113">
        <v>312</v>
      </c>
      <c r="F48" s="113">
        <v>103</v>
      </c>
    </row>
    <row r="49" spans="1:6" ht="15.75" customHeight="1">
      <c r="A49" s="110"/>
      <c r="B49" s="122" t="s">
        <v>97</v>
      </c>
      <c r="C49" s="112" t="s">
        <v>354</v>
      </c>
      <c r="D49" s="113">
        <v>0</v>
      </c>
      <c r="E49" s="113">
        <v>0</v>
      </c>
      <c r="F49" s="113">
        <v>19</v>
      </c>
    </row>
    <row r="50" spans="1:6" ht="15.75" customHeight="1">
      <c r="A50" s="110"/>
      <c r="B50" s="122" t="s">
        <v>99</v>
      </c>
      <c r="C50" s="112" t="s">
        <v>355</v>
      </c>
      <c r="D50" s="113">
        <v>500</v>
      </c>
      <c r="E50" s="113">
        <v>707</v>
      </c>
      <c r="F50" s="113">
        <v>759</v>
      </c>
    </row>
    <row r="51" spans="1:6" ht="15.75" customHeight="1">
      <c r="A51" s="110"/>
      <c r="B51" s="122" t="s">
        <v>337</v>
      </c>
      <c r="C51" s="107" t="s">
        <v>62</v>
      </c>
      <c r="D51" s="137">
        <f>SUM(D43:D50)</f>
        <v>990</v>
      </c>
      <c r="E51" s="137">
        <f>SUM(E43:E50)</f>
        <v>3356</v>
      </c>
      <c r="F51" s="137">
        <f>SUM(F43:F50)</f>
        <v>1638</v>
      </c>
    </row>
    <row r="52" spans="1:6" ht="15.75" customHeight="1">
      <c r="A52" s="110"/>
      <c r="B52" s="122" t="s">
        <v>100</v>
      </c>
      <c r="C52" s="112" t="s">
        <v>63</v>
      </c>
      <c r="D52" s="113">
        <v>160</v>
      </c>
      <c r="E52" s="113">
        <v>160</v>
      </c>
      <c r="F52" s="113">
        <v>96</v>
      </c>
    </row>
    <row r="53" spans="1:6" ht="15.75" customHeight="1">
      <c r="A53" s="110"/>
      <c r="B53" s="122" t="s">
        <v>103</v>
      </c>
      <c r="C53" s="112" t="s">
        <v>20</v>
      </c>
      <c r="D53" s="113">
        <v>100</v>
      </c>
      <c r="E53" s="113">
        <v>100</v>
      </c>
      <c r="F53" s="113">
        <v>25</v>
      </c>
    </row>
    <row r="54" spans="1:6" ht="15.75" customHeight="1">
      <c r="A54" s="110"/>
      <c r="B54" s="122" t="s">
        <v>105</v>
      </c>
      <c r="C54" s="112" t="s">
        <v>357</v>
      </c>
      <c r="D54" s="113">
        <v>0</v>
      </c>
      <c r="E54" s="113">
        <v>1004</v>
      </c>
      <c r="F54" s="113">
        <v>271</v>
      </c>
    </row>
    <row r="55" spans="1:6" ht="15.75" customHeight="1">
      <c r="A55" s="110"/>
      <c r="B55" s="122" t="s">
        <v>106</v>
      </c>
      <c r="C55" s="112" t="s">
        <v>199</v>
      </c>
      <c r="D55" s="113">
        <v>1245</v>
      </c>
      <c r="E55" s="113">
        <v>1245</v>
      </c>
      <c r="F55" s="113">
        <v>488</v>
      </c>
    </row>
    <row r="56" spans="1:6" ht="15.75" customHeight="1">
      <c r="A56" s="110"/>
      <c r="B56" s="122" t="s">
        <v>107</v>
      </c>
      <c r="C56" s="112" t="s">
        <v>267</v>
      </c>
      <c r="D56" s="113">
        <v>500</v>
      </c>
      <c r="E56" s="113">
        <v>500</v>
      </c>
      <c r="F56" s="113">
        <v>290</v>
      </c>
    </row>
    <row r="57" spans="1:6" ht="15.75" customHeight="1">
      <c r="A57" s="110"/>
      <c r="B57" s="122" t="s">
        <v>108</v>
      </c>
      <c r="C57" s="112" t="s">
        <v>265</v>
      </c>
      <c r="D57" s="113">
        <v>1830</v>
      </c>
      <c r="E57" s="113">
        <v>1830</v>
      </c>
      <c r="F57" s="113">
        <v>631</v>
      </c>
    </row>
    <row r="58" spans="1:6" ht="15.75" customHeight="1">
      <c r="A58" s="110"/>
      <c r="B58" s="122" t="s">
        <v>109</v>
      </c>
      <c r="C58" s="112" t="s">
        <v>266</v>
      </c>
      <c r="D58" s="113">
        <v>80</v>
      </c>
      <c r="E58" s="113">
        <v>80</v>
      </c>
      <c r="F58" s="113">
        <v>11</v>
      </c>
    </row>
    <row r="59" spans="1:6" ht="15.75" customHeight="1">
      <c r="A59" s="110"/>
      <c r="B59" s="122" t="s">
        <v>110</v>
      </c>
      <c r="C59" s="112" t="s">
        <v>358</v>
      </c>
      <c r="D59" s="113">
        <v>0</v>
      </c>
      <c r="E59" s="113">
        <v>0</v>
      </c>
      <c r="F59" s="113">
        <v>39</v>
      </c>
    </row>
    <row r="60" spans="1:6" ht="15.75" customHeight="1">
      <c r="A60" s="110"/>
      <c r="B60" s="122" t="s">
        <v>111</v>
      </c>
      <c r="C60" s="112" t="s">
        <v>64</v>
      </c>
      <c r="D60" s="113">
        <v>300</v>
      </c>
      <c r="E60" s="113">
        <v>442</v>
      </c>
      <c r="F60" s="113">
        <v>17</v>
      </c>
    </row>
    <row r="61" spans="1:6" ht="15.75" customHeight="1">
      <c r="A61" s="110"/>
      <c r="B61" s="122" t="s">
        <v>112</v>
      </c>
      <c r="C61" s="112" t="s">
        <v>359</v>
      </c>
      <c r="D61" s="113">
        <v>1100</v>
      </c>
      <c r="E61" s="113">
        <v>1100</v>
      </c>
      <c r="F61" s="113">
        <v>478</v>
      </c>
    </row>
    <row r="62" spans="1:6" ht="15.75" customHeight="1">
      <c r="A62" s="110"/>
      <c r="B62" s="122" t="s">
        <v>113</v>
      </c>
      <c r="C62" s="112" t="s">
        <v>360</v>
      </c>
      <c r="D62" s="113">
        <v>0</v>
      </c>
      <c r="E62" s="113">
        <v>0</v>
      </c>
      <c r="F62" s="113">
        <v>415</v>
      </c>
    </row>
    <row r="63" spans="1:6" ht="15.75" customHeight="1">
      <c r="A63" s="110"/>
      <c r="B63" s="122"/>
      <c r="C63" s="107" t="s">
        <v>361</v>
      </c>
      <c r="D63" s="137">
        <f>SUM(D52:D62)</f>
        <v>5315</v>
      </c>
      <c r="E63" s="137">
        <f>SUM(E52:E62)</f>
        <v>6461</v>
      </c>
      <c r="F63" s="137">
        <f>SUM(F52:F62)</f>
        <v>2761</v>
      </c>
    </row>
    <row r="64" spans="1:6" ht="15.75" customHeight="1">
      <c r="A64" s="110"/>
      <c r="B64" s="122" t="s">
        <v>112</v>
      </c>
      <c r="C64" s="112" t="s">
        <v>65</v>
      </c>
      <c r="D64" s="113">
        <v>1756</v>
      </c>
      <c r="E64" s="113">
        <v>1850</v>
      </c>
      <c r="F64" s="113">
        <v>1250</v>
      </c>
    </row>
    <row r="65" spans="1:6" ht="15.75" customHeight="1">
      <c r="A65" s="110"/>
      <c r="B65" s="122" t="s">
        <v>113</v>
      </c>
      <c r="C65" s="112" t="s">
        <v>66</v>
      </c>
      <c r="D65" s="113">
        <v>0</v>
      </c>
      <c r="E65" s="113">
        <v>0</v>
      </c>
      <c r="F65" s="113">
        <v>233</v>
      </c>
    </row>
    <row r="66" spans="1:9" ht="15.75" customHeight="1">
      <c r="A66" s="110"/>
      <c r="B66" s="122" t="s">
        <v>114</v>
      </c>
      <c r="C66" s="112" t="s">
        <v>67</v>
      </c>
      <c r="D66" s="113">
        <v>0</v>
      </c>
      <c r="E66" s="113">
        <v>0</v>
      </c>
      <c r="F66" s="113">
        <v>0</v>
      </c>
      <c r="I66" s="103" t="s">
        <v>344</v>
      </c>
    </row>
    <row r="67" spans="1:6" ht="15.75" customHeight="1">
      <c r="A67" s="110"/>
      <c r="B67" s="122" t="s">
        <v>115</v>
      </c>
      <c r="C67" s="112" t="s">
        <v>68</v>
      </c>
      <c r="D67" s="113">
        <v>70</v>
      </c>
      <c r="E67" s="113">
        <v>1070</v>
      </c>
      <c r="F67" s="113">
        <v>17</v>
      </c>
    </row>
    <row r="68" spans="1:6" ht="15.75" customHeight="1">
      <c r="A68" s="110"/>
      <c r="B68" s="122" t="s">
        <v>116</v>
      </c>
      <c r="C68" s="112" t="s">
        <v>69</v>
      </c>
      <c r="D68" s="113">
        <v>50</v>
      </c>
      <c r="E68" s="113">
        <v>50</v>
      </c>
      <c r="F68" s="113">
        <v>4</v>
      </c>
    </row>
    <row r="69" spans="1:6" ht="15.75" customHeight="1">
      <c r="A69" s="110"/>
      <c r="B69" s="122" t="s">
        <v>117</v>
      </c>
      <c r="C69" s="112" t="s">
        <v>70</v>
      </c>
      <c r="D69" s="113">
        <v>78</v>
      </c>
      <c r="E69" s="113">
        <v>78</v>
      </c>
      <c r="F69" s="113">
        <v>222</v>
      </c>
    </row>
    <row r="70" spans="1:6" ht="15.75" customHeight="1">
      <c r="A70" s="110"/>
      <c r="B70" s="122" t="s">
        <v>118</v>
      </c>
      <c r="C70" s="112" t="s">
        <v>71</v>
      </c>
      <c r="D70" s="113">
        <v>60</v>
      </c>
      <c r="E70" s="113">
        <v>60</v>
      </c>
      <c r="F70" s="113">
        <v>0</v>
      </c>
    </row>
    <row r="71" spans="1:6" ht="15.75" customHeight="1">
      <c r="A71" s="110"/>
      <c r="B71" s="122" t="s">
        <v>75</v>
      </c>
      <c r="C71" s="112" t="s">
        <v>72</v>
      </c>
      <c r="D71" s="113">
        <v>28</v>
      </c>
      <c r="E71" s="113">
        <v>28</v>
      </c>
      <c r="F71" s="113">
        <v>0</v>
      </c>
    </row>
    <row r="72" spans="1:6" ht="15.75" customHeight="1">
      <c r="A72" s="110"/>
      <c r="B72" s="122" t="s">
        <v>77</v>
      </c>
      <c r="C72" s="112" t="s">
        <v>73</v>
      </c>
      <c r="D72" s="113">
        <v>250</v>
      </c>
      <c r="E72" s="113">
        <v>250</v>
      </c>
      <c r="F72" s="113">
        <v>118</v>
      </c>
    </row>
    <row r="73" spans="1:6" ht="15.75" customHeight="1">
      <c r="A73" s="110"/>
      <c r="B73" s="122" t="s">
        <v>77</v>
      </c>
      <c r="C73" s="112" t="s">
        <v>74</v>
      </c>
      <c r="D73" s="113">
        <v>0</v>
      </c>
      <c r="E73" s="113">
        <v>0</v>
      </c>
      <c r="F73" s="113">
        <v>0</v>
      </c>
    </row>
    <row r="74" spans="1:6" ht="15.75" customHeight="1">
      <c r="A74" s="110"/>
      <c r="B74" s="122" t="s">
        <v>79</v>
      </c>
      <c r="C74" s="112" t="s">
        <v>76</v>
      </c>
      <c r="D74" s="113">
        <v>0</v>
      </c>
      <c r="E74" s="113">
        <v>0</v>
      </c>
      <c r="F74" s="113">
        <v>0</v>
      </c>
    </row>
    <row r="75" spans="1:6" ht="15.75" customHeight="1">
      <c r="A75" s="110"/>
      <c r="B75" s="122" t="s">
        <v>81</v>
      </c>
      <c r="C75" s="112" t="s">
        <v>78</v>
      </c>
      <c r="D75" s="113">
        <v>0</v>
      </c>
      <c r="E75" s="113">
        <v>0</v>
      </c>
      <c r="F75" s="113">
        <v>0</v>
      </c>
    </row>
    <row r="76" spans="1:6" ht="15.75" customHeight="1">
      <c r="A76" s="110"/>
      <c r="B76" s="122" t="s">
        <v>82</v>
      </c>
      <c r="C76" s="112" t="s">
        <v>80</v>
      </c>
      <c r="D76" s="113">
        <v>800</v>
      </c>
      <c r="E76" s="113">
        <v>800</v>
      </c>
      <c r="F76" s="113">
        <v>3</v>
      </c>
    </row>
    <row r="77" spans="1:6" ht="15.75" customHeight="1">
      <c r="A77" s="110"/>
      <c r="B77" s="122" t="s">
        <v>83</v>
      </c>
      <c r="C77" s="112" t="s">
        <v>363</v>
      </c>
      <c r="D77" s="113">
        <v>0</v>
      </c>
      <c r="E77" s="113">
        <v>0</v>
      </c>
      <c r="F77" s="113">
        <v>828</v>
      </c>
    </row>
    <row r="78" spans="1:6" ht="15.75" customHeight="1">
      <c r="A78" s="110"/>
      <c r="B78" s="122" t="s">
        <v>84</v>
      </c>
      <c r="C78" s="112" t="s">
        <v>337</v>
      </c>
      <c r="D78" s="113">
        <v>0</v>
      </c>
      <c r="E78" s="113">
        <v>0</v>
      </c>
      <c r="F78" s="113">
        <v>0</v>
      </c>
    </row>
    <row r="79" spans="1:6" ht="15.75" customHeight="1">
      <c r="A79" s="110"/>
      <c r="B79" s="122" t="s">
        <v>86</v>
      </c>
      <c r="C79" s="112" t="s">
        <v>362</v>
      </c>
      <c r="D79" s="113">
        <v>0</v>
      </c>
      <c r="E79" s="113">
        <v>0</v>
      </c>
      <c r="F79" s="113">
        <v>572</v>
      </c>
    </row>
    <row r="80" spans="1:6" ht="15.75" customHeight="1">
      <c r="A80" s="110"/>
      <c r="B80" s="122" t="s">
        <v>87</v>
      </c>
      <c r="C80" s="112" t="s">
        <v>85</v>
      </c>
      <c r="D80" s="113">
        <v>250</v>
      </c>
      <c r="E80" s="113">
        <v>250</v>
      </c>
      <c r="F80" s="113">
        <v>476</v>
      </c>
    </row>
    <row r="81" spans="1:6" s="109" customFormat="1" ht="15.75" customHeight="1">
      <c r="A81" s="106"/>
      <c r="B81" s="106"/>
      <c r="C81" s="118" t="s">
        <v>122</v>
      </c>
      <c r="D81" s="108">
        <f>SUM(D7+D33+D41+D42)</f>
        <v>41672</v>
      </c>
      <c r="E81" s="108">
        <f>SUM(E7+E33+E41+E42)</f>
        <v>74052</v>
      </c>
      <c r="F81" s="108">
        <f>SUM(F7+F33+F41+F42)</f>
        <v>30707</v>
      </c>
    </row>
    <row r="82" ht="12.75">
      <c r="D82" s="120"/>
    </row>
    <row r="83" ht="12.75">
      <c r="D83" s="120"/>
    </row>
    <row r="84" ht="12.75">
      <c r="D84" s="120"/>
    </row>
    <row r="85" ht="12.75">
      <c r="D85" s="120"/>
    </row>
  </sheetData>
  <mergeCells count="5">
    <mergeCell ref="E3:E6"/>
    <mergeCell ref="F3:F6"/>
    <mergeCell ref="C3:C6"/>
    <mergeCell ref="A3:B6"/>
    <mergeCell ref="D3:D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headerFooter alignWithMargins="0">
    <oddHeader xml:space="preserve">&amp;C&amp;P&amp;R3.számú melléklet </oddHeader>
  </headerFooter>
  <rowBreaks count="1" manualBreakCount="1">
    <brk id="4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Nagyné</cp:lastModifiedBy>
  <cp:lastPrinted>2013-09-12T12:23:55Z</cp:lastPrinted>
  <dcterms:created xsi:type="dcterms:W3CDTF">1999-10-30T10:30:45Z</dcterms:created>
  <dcterms:modified xsi:type="dcterms:W3CDTF">2013-09-12T12:24:40Z</dcterms:modified>
  <cp:category/>
  <cp:version/>
  <cp:contentType/>
  <cp:contentStatus/>
</cp:coreProperties>
</file>